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usuke\Desktop\【経営比較分析表】2018_194239_47_1718\"/>
    </mc:Choice>
  </mc:AlternateContent>
  <workbookProtection workbookAlgorithmName="SHA-512" workbookHashValue="Qoaa0fd8A/MM2jLW9xAxet5iTvLpzhFbsEZoQQvICmxar/wxaq5jeVGhc1KEdZ4x5/aqS1WCmy0wvGJ0niqpMQ==" workbookSaltValue="gf9XfHaNF7yMlIWdVki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<sst xmlns="http://schemas.openxmlformats.org/spreadsheetml/2006/main" count="233" uniqueCount="112">
  <si>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</si>
  <si>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</si>
  <si>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</si>
  <si>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</si>
  <si>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</si>
  <si>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</si>
  <si>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</si>
  <si>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</si>
  <si>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</si>
  <si>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</si>
  <si>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</si>
  <si>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</si>
  <si>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</si>
  <si>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</si>
  <si>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</si>
  <si>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</si>
  <si>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</si>
  <si>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</si>
  <si>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</si>
  <si>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</si>
  <si>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</si>
  <si>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</si>
  <si>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</si>
  <si>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</si>
  <si>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</si>
  <si>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</si>
  <si>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</si>
  <si>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</si>
  <si>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</si>
  <si>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</si>
  <si>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</si>
  <si>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</si>
  <si>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</si>
  <si>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</si>
  <si>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</si>
  <si>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</si>
  <si>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</si>
  <si>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</si>
  <si>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</si>
  <si>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</si>
  <si>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</si>
  <si>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</si>
  <si>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</si>
  <si>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</si>
  <si>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</si>
  <si>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</si>
  <si>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</si>
  <si>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</si>
  <si>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</si>
  <si>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</si>
  <si>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</si>
  <si>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</si>
  <si>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</si>
  <si>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</si>
  <si>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</si>
  <si>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</si>
  <si>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</si>
  <si>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</si>
  <si>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</si>
  <si>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</si>
  <si>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</si>
  <si>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</si>
  <si>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</si>
  <si>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</si>
  <si>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</si>
  <si>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</si>
  <si>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</si>
  <si>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</si>
  <si>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</si>
  <si>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</si>
  <si>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</si>
  <si>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</si>
  <si>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</si>
  <si>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</si>
  <si>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</si>
  <si>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</si>
  <si>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</si>
  <si>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</si>
  <si>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</si>
  <si>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</si>
  <si>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</si>
  <si>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</si>
  <si>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</si>
  <si>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</si>
  <si>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</si>
  <si>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</si>
  <si>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</si>
  <si>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</si>
  <si>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</si>
  <si>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</si>
  <si>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</si>
  <si>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</si>
  <si>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</si>
  <si>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</si>
  <si>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</si>
  <si>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</si>
  <si>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</si>
  <si>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</si>
  <si>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</si>
  <si>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</si>
  <si>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</si>
  <si>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</si>
  <si>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</si>
  <si>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</si>
  <si>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</si>
  <si>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</si>
  <si>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</si>
  <si>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</si>
  <si>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</si>
  <si>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率が１００％を割り込んでおり、経営上赤字であり、料金収入が収支全体の1割程度にとどまり、大半を一般会計繰入金に頼る状況で、今後十数年は、同じ状況が続き経営の健全化までは程遠いと思われる。
・収益的収支比率が低く、一般会計繰入金に頼る状況にある。経費回収率が類似団体と比較しても低い水準であるため、適正な使用料の確保や汚水処理費の削減に取り組み、経営改善を図っていく。</t>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</si>
  <si>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</si>
  <si>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・施設は新しいが、経費回収率が低く、整備した施設が現状では適切な水準の料金収入に結びついていない、さらに普及率も５６．２％と道半ばであるため、今後の投資のあり方をみなおす必要がある。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</si>
</sst>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25-411C-8ECD-BC0D616060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AC25-411C-8ECD-BC0D616060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05-4CF4-9FC3-012BCA6E36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E305-4CF4-9FC3-012BCA6E36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71.77</c:v>
                </c:pt>
                <c:pt idx="1">
                  <c:v>73.489999999999995</c:v>
                </c:pt>
                <c:pt idx="2">
                  <c:v>73.489999999999995</c:v>
                </c:pt>
                <c:pt idx="3">
                  <c:v>69.430000000000007</c:v>
                </c:pt>
                <c:pt idx="4">
                  <c:v>70.930000000000007</c:v>
                </c:pt>
              </c:numCache>
            </c:numRef>
          </c:val>
          <c:extLst>
            <c:ext xmlns:c16="http://schemas.microsoft.com/office/drawing/2014/chart" uri="{C3380CC4-5D6E-409C-BE32-E72D297353CC}">
              <c16:uniqueId val="{00000000-3E42-4EAF-B42B-4EB8C8303E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3E42-4EAF-B42B-4EB8C8303E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84.19</c:v>
                </c:pt>
                <c:pt idx="1">
                  <c:v>88.08</c:v>
                </c:pt>
                <c:pt idx="2">
                  <c:v>89.65</c:v>
                </c:pt>
                <c:pt idx="3">
                  <c:v>84.74</c:v>
                </c:pt>
                <c:pt idx="4">
                  <c:v>89.03</c:v>
                </c:pt>
              </c:numCache>
            </c:numRef>
          </c:val>
          <c:extLst>
            <c:ext xmlns:c16="http://schemas.microsoft.com/office/drawing/2014/chart" uri="{C3380CC4-5D6E-409C-BE32-E72D297353CC}">
              <c16:uniqueId val="{00000000-E0E0-4D6E-8FA8-11708B9943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0-4D6E-8FA8-11708B9943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2F-45B9-8130-A7EC8DA96D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F-45B9-8130-A7EC8DA96D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B-41F5-8908-CF4BB85D6B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B-41F5-8908-CF4BB85D6B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9-4C1E-AD05-1703FEB495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9-4C1E-AD05-1703FEB495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3-41B2-ABA4-B6AD1DB67E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3-41B2-ABA4-B6AD1DB67E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2089.4499999999998</c:v>
                </c:pt>
                <c:pt idx="1">
                  <c:v>1916.43</c:v>
                </c:pt>
                <c:pt idx="2">
                  <c:v>1727.71</c:v>
                </c:pt>
                <c:pt idx="3">
                  <c:v>5293.89</c:v>
                </c:pt>
                <c:pt idx="4">
                  <c:v>688.8</c:v>
                </c:pt>
              </c:numCache>
            </c:numRef>
          </c:val>
          <c:extLst>
            <c:ext xmlns:c16="http://schemas.microsoft.com/office/drawing/2014/chart" uri="{C3380CC4-5D6E-409C-BE32-E72D297353CC}">
              <c16:uniqueId val="{00000000-28B0-42D8-B53F-BEE3736C27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28B0-42D8-B53F-BEE3736C27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31.42</c:v>
                </c:pt>
                <c:pt idx="1">
                  <c:v>32.75</c:v>
                </c:pt>
                <c:pt idx="2">
                  <c:v>32.770000000000003</c:v>
                </c:pt>
                <c:pt idx="3">
                  <c:v>44.72</c:v>
                </c:pt>
                <c:pt idx="4">
                  <c:v>40.82</c:v>
                </c:pt>
              </c:numCache>
            </c:numRef>
          </c:val>
          <c:extLst>
            <c:ext xmlns:c16="http://schemas.microsoft.com/office/drawing/2014/chart" uri="{C3380CC4-5D6E-409C-BE32-E72D297353CC}">
              <c16:uniqueId val="{00000000-BB72-461B-933B-6B473D3C84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BB72-461B-933B-6B473D3C84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365.65</c:v>
                </c:pt>
                <c:pt idx="1">
                  <c:v>358.13</c:v>
                </c:pt>
                <c:pt idx="2">
                  <c:v>344</c:v>
                </c:pt>
                <c:pt idx="3">
                  <c:v>252.43</c:v>
                </c:pt>
                <c:pt idx="4">
                  <c:v>280.63</c:v>
                </c:pt>
              </c:numCache>
            </c:numRef>
          </c:val>
          <c:extLst>
            <c:ext xmlns:c16="http://schemas.microsoft.com/office/drawing/2014/chart" uri="{C3380CC4-5D6E-409C-BE32-E72D297353CC}">
              <c16:uniqueId val="{00000000-3A86-4C1F-AB61-40988B1215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3A86-4C1F-AB61-40988B1215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6" zoomScaleNormal="100" workbookViewId="0">
      <selection activeCell="BQ88" sqref="BQ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西桂町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4334</v>
      </c>
      <c r="AM8" s="68"/>
      <c r="AN8" s="68"/>
      <c r="AO8" s="68"/>
      <c r="AP8" s="68"/>
      <c r="AQ8" s="68"/>
      <c r="AR8" s="68"/>
      <c r="AS8" s="68"/>
      <c r="AT8" s="67">
        <f>データ!T6</f>
        <v>15.22</v>
      </c>
      <c r="AU8" s="67"/>
      <c r="AV8" s="67"/>
      <c r="AW8" s="67"/>
      <c r="AX8" s="67"/>
      <c r="AY8" s="67"/>
      <c r="AZ8" s="67"/>
      <c r="BA8" s="67"/>
      <c r="BB8" s="67">
        <f>データ!U6</f>
        <v>284.76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56.28</v>
      </c>
      <c r="Q10" s="67"/>
      <c r="R10" s="67"/>
      <c r="S10" s="67"/>
      <c r="T10" s="67"/>
      <c r="U10" s="67"/>
      <c r="V10" s="67"/>
      <c r="W10" s="67">
        <f>データ!Q6</f>
        <v>100</v>
      </c>
      <c r="X10" s="67"/>
      <c r="Y10" s="67"/>
      <c r="Z10" s="67"/>
      <c r="AA10" s="67"/>
      <c r="AB10" s="67"/>
      <c r="AC10" s="67"/>
      <c r="AD10" s="68">
        <f>データ!R6</f>
        <v>2050</v>
      </c>
      <c r="AE10" s="68"/>
      <c r="AF10" s="68"/>
      <c r="AG10" s="68"/>
      <c r="AH10" s="68"/>
      <c r="AI10" s="68"/>
      <c r="AJ10" s="68"/>
      <c r="AK10" s="2"/>
      <c r="AL10" s="68">
        <f>データ!V6</f>
        <v>2425</v>
      </c>
      <c r="AM10" s="68"/>
      <c r="AN10" s="68"/>
      <c r="AO10" s="68"/>
      <c r="AP10" s="68"/>
      <c r="AQ10" s="68"/>
      <c r="AR10" s="68"/>
      <c r="AS10" s="68"/>
      <c r="AT10" s="67">
        <f>データ!W6</f>
        <v>0.72</v>
      </c>
      <c r="AU10" s="67"/>
      <c r="AV10" s="67"/>
      <c r="AW10" s="67"/>
      <c r="AX10" s="67"/>
      <c r="AY10" s="67"/>
      <c r="AZ10" s="67"/>
      <c r="BA10" s="67"/>
      <c r="BB10" s="67">
        <f>データ!X6</f>
        <v>3368.06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fEdbX1VULrTXUOAxKECzYb1i+J9xJZyVXqkGa4kbkG55UEcncsoXfWp7Yz8l8/TnTy5v4Qmq8POYw/GRGo7Tw==" saltValue="PW7Ws2Z7QqnTa+qHNCk6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194239</v>
      </c>
      <c r="D6" s="33">
        <f t="shared" si="3"/>
        <v>47</v>
      </c>
      <c r="E6" s="33">
        <f t="shared" si="3"/>
        <v>17</v>
      </c>
      <c r="F6" s="33">
        <f t="shared" si="3"/>
        <v>1</v>
      </c>
      <c r="G6" s="33">
        <f t="shared" si="3"/>
        <v>0</v>
      </c>
      <c r="H6" s="33" t="str">
        <f t="shared" si="3"/>
        <v>山梨県　西桂町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56.28</v>
      </c>
      <c r="Q6" s="34">
        <f t="shared" si="3"/>
        <v>100</v>
      </c>
      <c r="R6" s="34">
        <f t="shared" si="3"/>
        <v>2050</v>
      </c>
      <c r="S6" s="34">
        <f t="shared" si="3"/>
        <v>4334</v>
      </c>
      <c r="T6" s="34">
        <f t="shared" si="3"/>
        <v>15.22</v>
      </c>
      <c r="U6" s="34">
        <f t="shared" si="3"/>
        <v>284.76</v>
      </c>
      <c r="V6" s="34">
        <f t="shared" si="3"/>
        <v>2425</v>
      </c>
      <c r="W6" s="34">
        <f t="shared" si="3"/>
        <v>0.72</v>
      </c>
      <c r="X6" s="34">
        <f t="shared" si="3"/>
        <v>3368.06</v>
      </c>
      <c r="Y6" s="35">
        <f>IF(Y7="",NA(),Y7)</f>
        <v>84.19</v>
      </c>
      <c r="Z6" s="35">
        <f t="shared" ref="Z6:AH6" si="4">IF(Z7="",NA(),Z7)</f>
        <v>88.08</v>
      </c>
      <c r="AA6" s="35">
        <f t="shared" si="4"/>
        <v>89.65</v>
      </c>
      <c r="AB6" s="35">
        <f t="shared" si="4"/>
        <v>84.74</v>
      </c>
      <c r="AC6" s="35">
        <f t="shared" si="4"/>
        <v>89.03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2089.4499999999998</v>
      </c>
      <c r="BG6" s="35">
        <f t="shared" ref="BG6:BO6" si="7">IF(BG7="",NA(),BG7)</f>
        <v>1916.43</v>
      </c>
      <c r="BH6" s="35">
        <f t="shared" si="7"/>
        <v>1727.71</v>
      </c>
      <c r="BI6" s="35">
        <f t="shared" si="7"/>
        <v>5293.89</v>
      </c>
      <c r="BJ6" s="35">
        <f t="shared" si="7"/>
        <v>688.8</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31.42</v>
      </c>
      <c r="BR6" s="35">
        <f t="shared" ref="BR6:BZ6" si="8">IF(BR7="",NA(),BR7)</f>
        <v>32.75</v>
      </c>
      <c r="BS6" s="35">
        <f t="shared" si="8"/>
        <v>32.770000000000003</v>
      </c>
      <c r="BT6" s="35">
        <f t="shared" si="8"/>
        <v>44.72</v>
      </c>
      <c r="BU6" s="35">
        <f t="shared" si="8"/>
        <v>40.82</v>
      </c>
      <c r="BV6" s="35">
        <f t="shared" si="8"/>
        <v>60.78</v>
      </c>
      <c r="BW6" s="35">
        <f t="shared" si="8"/>
        <v>60.17</v>
      </c>
      <c r="BX6" s="35">
        <f t="shared" si="8"/>
        <v>65.569999999999993</v>
      </c>
      <c r="BY6" s="35">
        <f t="shared" si="8"/>
        <v>75.7</v>
      </c>
      <c r="BZ6" s="35">
        <f t="shared" si="8"/>
        <v>74.61</v>
      </c>
      <c r="CA6" s="34" t="str">
        <f>IF(CA7="","",IF(CA7="-","【-】","【"&amp;SUBSTITUTE(TEXT(CA7,"#,##0.00"),"-","△")&amp;"】"))</f>
        <v>【100.91】</v>
      </c>
      <c r="CB6" s="35">
        <f>IF(CB7="",NA(),CB7)</f>
        <v>365.65</v>
      </c>
      <c r="CC6" s="35">
        <f t="shared" ref="CC6:CK6" si="9">IF(CC7="",NA(),CC7)</f>
        <v>358.13</v>
      </c>
      <c r="CD6" s="35">
        <f t="shared" si="9"/>
        <v>344</v>
      </c>
      <c r="CE6" s="35">
        <f t="shared" si="9"/>
        <v>252.43</v>
      </c>
      <c r="CF6" s="35">
        <f t="shared" si="9"/>
        <v>280.63</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71.77</v>
      </c>
      <c r="CY6" s="35">
        <f t="shared" ref="CY6:DG6" si="11">IF(CY7="",NA(),CY7)</f>
        <v>73.489999999999995</v>
      </c>
      <c r="CZ6" s="35">
        <f t="shared" si="11"/>
        <v>73.489999999999995</v>
      </c>
      <c r="DA6" s="35">
        <f t="shared" si="11"/>
        <v>69.430000000000007</v>
      </c>
      <c r="DB6" s="35">
        <f t="shared" si="11"/>
        <v>70.930000000000007</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194239</v>
      </c>
      <c r="D7" s="37">
        <v>47</v>
      </c>
      <c r="E7" s="37">
        <v>17</v>
      </c>
      <c r="F7" s="37">
        <v>1</v>
      </c>
      <c r="G7" s="37">
        <v>0</v>
      </c>
      <c r="H7" s="37" t="s">
        <v>96</v>
      </c>
      <c r="I7" s="37" t="s">
        <v>97</v>
      </c>
      <c r="J7" s="37" t="s">
        <v>98</v>
      </c>
      <c r="K7" s="37" t="s">
        <v>99</v>
      </c>
      <c r="L7" s="37" t="s">
        <v>100</v>
      </c>
      <c r="M7" s="37" t="s">
        <v>101</v>
      </c>
      <c r="N7" s="38" t="s">
        <v>102</v>
      </c>
      <c r="O7" s="38" t="s">
        <v>103</v>
      </c>
      <c r="P7" s="38">
        <v>56.28</v>
      </c>
      <c r="Q7" s="38">
        <v>100</v>
      </c>
      <c r="R7" s="38">
        <v>2050</v>
      </c>
      <c r="S7" s="38">
        <v>4334</v>
      </c>
      <c r="T7" s="38">
        <v>15.22</v>
      </c>
      <c r="U7" s="38">
        <v>284.76</v>
      </c>
      <c r="V7" s="38">
        <v>2425</v>
      </c>
      <c r="W7" s="38">
        <v>0.72</v>
      </c>
      <c r="X7" s="38">
        <v>3368.06</v>
      </c>
      <c r="Y7" s="38">
        <v>84.19</v>
      </c>
      <c r="Z7" s="38">
        <v>88.08</v>
      </c>
      <c r="AA7" s="38">
        <v>89.65</v>
      </c>
      <c r="AB7" s="38">
        <v>84.74</v>
      </c>
      <c r="AC7" s="38">
        <v>89.03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2089.4499999999998</v>
      </c>
      <c r="BG7" s="38">
        <v>1916.43</v>
      </c>
      <c r="BH7" s="38">
        <v>1727.71</v>
      </c>
      <c r="BI7" s="38">
        <v>5293.89</v>
      </c>
      <c r="BJ7" s="38">
        <v>688.8</v>
      </c>
      <c r="BK7" s="38">
        <v>1315.67</v>
      </c>
      <c r="BL7" s="38">
        <v>1240.1600000000001</v>
      </c>
      <c r="BM7" s="38">
        <v>1193.49</v>
      </c>
      <c r="BN7" s="38">
        <v>876.19</v>
      </c>
      <c r="BO7" s="38">
        <v>722.53</v>
      </c>
      <c r="BP7" s="38">
        <v>682.78</v>
      </c>
      <c r="BQ7" s="38">
        <v>31.42</v>
      </c>
      <c r="BR7" s="38">
        <v>32.75</v>
      </c>
      <c r="BS7" s="38">
        <v>32.770000000000003</v>
      </c>
      <c r="BT7" s="38">
        <v>44.72</v>
      </c>
      <c r="BU7" s="38">
        <v>40.82</v>
      </c>
      <c r="BV7" s="38">
        <v>60.78</v>
      </c>
      <c r="BW7" s="38">
        <v>60.17</v>
      </c>
      <c r="BX7" s="38">
        <v>65.569999999999993</v>
      </c>
      <c r="BY7" s="38">
        <v>75.7</v>
      </c>
      <c r="BZ7" s="38">
        <v>74.61</v>
      </c>
      <c r="CA7" s="38">
        <v>100.91</v>
      </c>
      <c r="CB7" s="38">
        <v>365.65</v>
      </c>
      <c r="CC7" s="38">
        <v>358.13</v>
      </c>
      <c r="CD7" s="38">
        <v>344</v>
      </c>
      <c r="CE7" s="38">
        <v>252.43</v>
      </c>
      <c r="CF7" s="38">
        <v>280.63</v>
      </c>
      <c r="CG7" s="38">
        <v>276.26</v>
      </c>
      <c r="CH7" s="38">
        <v>281.52999999999997</v>
      </c>
      <c r="CI7" s="38">
        <v>263.04000000000002</v>
      </c>
      <c r="CJ7" s="38">
        <v>230.04</v>
      </c>
      <c r="CK7" s="38">
        <v>233.5</v>
      </c>
      <c r="CL7" s="38">
        <v>136.86000000000001</v>
      </c>
      <c r="CM7" s="38" t="s">
        <v>102</v>
      </c>
      <c r="CN7" s="38" t="s">
        <v>102</v>
      </c>
      <c r="CO7" s="38" t="s">
        <v>102</v>
      </c>
      <c r="CP7" s="38" t="s">
        <v>102</v>
      </c>
      <c r="CQ7" s="38" t="s">
        <v>102</v>
      </c>
      <c r="CR7" s="38">
        <v>41.63</v>
      </c>
      <c r="CS7" s="38">
        <v>44.89</v>
      </c>
      <c r="CT7" s="38">
        <v>40.75</v>
      </c>
      <c r="CU7" s="38">
        <v>42.4</v>
      </c>
      <c r="CV7" s="38">
        <v>45.44</v>
      </c>
      <c r="CW7" s="38">
        <v>58.98</v>
      </c>
      <c r="CX7" s="38">
        <v>71.77</v>
      </c>
      <c r="CY7" s="38">
        <v>73.489999999999995</v>
      </c>
      <c r="CZ7" s="38">
        <v>73.489999999999995</v>
      </c>
      <c r="DA7" s="38">
        <v>69.430000000000007</v>
      </c>
      <c r="DB7" s="38">
        <v>70.930000000000007</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西桂町役場</cp:lastModifiedBy>
  <dcterms:created xsi:type="dcterms:W3CDTF">2019-12-05T05:04:21Z</dcterms:created>
  <dcterms:modified xsi:type="dcterms:W3CDTF">2020-01-23T07:13:11Z</dcterms:modified>
  <cp:category/>
</cp:coreProperties>
</file>