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PCA218029a\Desktop\18富士川町・46上水【経営比較分析表】2018_193682_46_010\【経営比較分析表】2018_193682_46_010\"/>
    </mc:Choice>
  </mc:AlternateContent>
  <workbookProtection workbookAlgorithmName="SHA-512" workbookHashValue="VNLOzJ6JUyrT3f4BVrk9zpINMYSNOSzjzE6mdoozd1GJhJuTB6zWwXIKqIQ/5abcJwRxnNi2QOiILJQo8C5cPg==" workbookSaltValue="uJXxyptKDZ0BfDCdWX9ka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<sst xmlns="http://schemas.openxmlformats.org/spreadsheetml/2006/main" count="220" uniqueCount="107">
  <si>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</si>
  <si>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</si>
  <si>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</si>
  <si>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</si>
  <si>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</si>
  <si>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</si>
  <si>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</si>
  <si>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</si>
  <si>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</si>
  <si>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</si>
  <si>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</si>
  <si>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</si>
  <si>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</si>
  <si>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</si>
  <si>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</si>
  <si>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</si>
  <si>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</si>
  <si>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</si>
  <si>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</si>
  <si>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</si>
  <si>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</si>
  <si>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</si>
  <si>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</si>
  <si>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</si>
  <si>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</si>
  <si>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</si>
  <si>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</si>
  <si>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</si>
  <si>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</si>
  <si>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</si>
  <si>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</si>
  <si>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</si>
  <si>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</si>
  <si>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</si>
  <si>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</si>
  <si>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</si>
  <si>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</si>
  <si>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</si>
  <si>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</si>
  <si>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</si>
  <si>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</si>
  <si>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</si>
  <si>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</si>
  <si>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</si>
  <si>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</si>
  <si>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</si>
  <si>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</si>
  <si>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</si>
  <si>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</si>
  <si>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</si>
  <si>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</si>
  <si>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</si>
  <si>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</si>
  <si>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</si>
  <si>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</si>
  <si>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</si>
  <si>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</si>
  <si>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</si>
  <si>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</si>
  <si>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</si>
  <si>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</si>
  <si>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</si>
  <si>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</si>
  <si>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</si>
  <si>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</si>
  <si>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</si>
  <si>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</si>
  <si>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</si>
  <si>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</si>
  <si>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</si>
  <si>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</si>
  <si>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</si>
  <si>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</si>
  <si>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</si>
  <si>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</si>
  <si>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</si>
  <si>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</si>
  <si>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</si>
  <si>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</si>
  <si>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</si>
  <si>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</si>
  <si>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</si>
  <si>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</si>
  <si>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</si>
  <si>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</si>
  <si>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</si>
  <si>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</si>
  <si>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</si>
  <si>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</si>
  <si>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</si>
  <si>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</si>
  <si>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</si>
  <si>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</si>
  <si>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</si>
  <si>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</si>
  <si>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</si>
  <si>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</si>
  <si>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</si>
  <si>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</si>
  <si>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</si>
  <si>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</si>
  <si>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</si>
  <si>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</si>
  <si>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</si>
  <si>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９年に簡易水道の一部を統合したことにより経常収支比率に大きな変動が見られたが、経営の健全性・効率化に努め、前年より比率も上がり100％を超えた黒字経営を維持している。しかし、人口減少により水道料金収入も減少傾向にあるなか、設備等の更新は継続していかなければならないので、前年以上に経営改善を図ることが必要と考えいている。</t>
    <rPh sb="1" eb="3">
      <t>ヘイセイ</t>
    </rPh>
    <rPh sb="5" eb="6">
      <t>ネン</t>
    </rPh>
    <rPh sb="7" eb="9">
      <t>カンイ</t>
    </rPh>
    <rPh sb="9" eb="11">
      <t>スイドウ</t>
    </rPh>
    <rPh sb="12" eb="14">
      <t>イチブ</t>
    </rPh>
    <rPh sb="15" eb="17">
      <t>トウゴウ</t>
    </rPh>
    <rPh sb="24" eb="30">
      <t>ケイジョウシュウシヒリツ</t>
    </rPh>
    <rPh sb="31" eb="32">
      <t>オオ</t>
    </rPh>
    <rPh sb="34" eb="36">
      <t>ヘンドウ</t>
    </rPh>
    <rPh sb="37" eb="38">
      <t>ミ</t>
    </rPh>
    <rPh sb="43" eb="45">
      <t>ケイエイ</t>
    </rPh>
    <rPh sb="46" eb="49">
      <t>ケンゼンセイ</t>
    </rPh>
    <rPh sb="50" eb="53">
      <t>コウリツカ</t>
    </rPh>
    <rPh sb="54" eb="55">
      <t>ツト</t>
    </rPh>
    <rPh sb="57" eb="59">
      <t>ゼンネン</t>
    </rPh>
    <rPh sb="61" eb="63">
      <t>ヒリツ</t>
    </rPh>
    <rPh sb="64" eb="65">
      <t>ア</t>
    </rPh>
    <rPh sb="72" eb="73">
      <t>コ</t>
    </rPh>
    <rPh sb="75" eb="77">
      <t>クロジ</t>
    </rPh>
    <rPh sb="77" eb="79">
      <t>ケイエイ</t>
    </rPh>
    <rPh sb="80" eb="82">
      <t>イジ</t>
    </rPh>
    <rPh sb="91" eb="93">
      <t>ジンコウ</t>
    </rPh>
    <rPh sb="93" eb="95">
      <t>ゲンショウ</t>
    </rPh>
    <rPh sb="98" eb="100">
      <t>スイドウ</t>
    </rPh>
    <rPh sb="100" eb="102">
      <t>リョウキン</t>
    </rPh>
    <rPh sb="102" eb="104">
      <t>シュウニュウ</t>
    </rPh>
    <rPh sb="105" eb="107">
      <t>ゲンショウ</t>
    </rPh>
    <rPh sb="107" eb="109">
      <t>ケイコウ</t>
    </rPh>
    <rPh sb="115" eb="117">
      <t>セツビ</t>
    </rPh>
    <rPh sb="117" eb="118">
      <t>トウ</t>
    </rPh>
    <rPh sb="119" eb="121">
      <t>コウシン</t>
    </rPh>
    <rPh sb="122" eb="124">
      <t>ケイゾク</t>
    </rPh>
    <rPh sb="139" eb="141">
      <t>ゼンネン</t>
    </rPh>
    <rPh sb="141" eb="143">
      <t>イジョウ</t>
    </rPh>
    <rPh sb="144" eb="146">
      <t>ケイエイ</t>
    </rPh>
    <rPh sb="146" eb="148">
      <t>カイゼン</t>
    </rPh>
    <rPh sb="149" eb="150">
      <t>ハカ</t>
    </rPh>
    <rPh sb="154" eb="156">
      <t>ヒツヨウ</t>
    </rPh>
    <rPh sb="157" eb="158">
      <t>カンガ</t>
    </rPh>
    <phoneticPr fontId="4"/>
  </si>
  <si>
    <t>老朽化に伴う設備更新工事は常に進めていかなければならない。有収率を上げるためにも、事業経営に影響のないところで、随時更新工事をしている。</t>
    <rPh sb="0" eb="3">
      <t>ロウキュウカ</t>
    </rPh>
    <rPh sb="4" eb="5">
      <t>トモナ</t>
    </rPh>
    <rPh sb="6" eb="8">
      <t>セツビ</t>
    </rPh>
    <rPh sb="8" eb="10">
      <t>コウシン</t>
    </rPh>
    <rPh sb="10" eb="12">
      <t>コウジ</t>
    </rPh>
    <rPh sb="13" eb="14">
      <t>ツネ</t>
    </rPh>
    <rPh sb="15" eb="16">
      <t>スス</t>
    </rPh>
    <rPh sb="29" eb="32">
      <t>ユウシュウリツ</t>
    </rPh>
    <rPh sb="33" eb="34">
      <t>ア</t>
    </rPh>
    <rPh sb="41" eb="43">
      <t>ジギョウ</t>
    </rPh>
    <rPh sb="43" eb="45">
      <t>ケイエイ</t>
    </rPh>
    <rPh sb="46" eb="48">
      <t>エイキョウ</t>
    </rPh>
    <rPh sb="56" eb="58">
      <t>ズイジ</t>
    </rPh>
    <rPh sb="58" eb="60">
      <t>コウシン</t>
    </rPh>
    <rPh sb="60" eb="62">
      <t>コウジ</t>
    </rPh>
    <phoneticPr fontId="4"/>
  </si>
  <si>
    <t>人口減少が進んでいるなか、黒字経営を維持するために更なる効率化・健全化を進めていかなければならない。また、企業債に頼らない財源で設備更新を実施するために、県内公営企業団体と連携し、情報を共有していき、水道水の安定供給と健全経営を目指して水道事業運営をしていく。</t>
    <rPh sb="0" eb="2">
      <t>ジンコウ</t>
    </rPh>
    <rPh sb="2" eb="4">
      <t>ゲンショウ</t>
    </rPh>
    <rPh sb="5" eb="6">
      <t>スス</t>
    </rPh>
    <rPh sb="13" eb="17">
      <t>クロジケイエイ</t>
    </rPh>
    <rPh sb="18" eb="20">
      <t>イジ</t>
    </rPh>
    <rPh sb="25" eb="26">
      <t>サラ</t>
    </rPh>
    <rPh sb="28" eb="31">
      <t>コウリツカ</t>
    </rPh>
    <rPh sb="32" eb="34">
      <t>ケンゼン</t>
    </rPh>
    <rPh sb="34" eb="35">
      <t>カ</t>
    </rPh>
    <rPh sb="36" eb="37">
      <t>スス</t>
    </rPh>
    <rPh sb="53" eb="55">
      <t>キギョウ</t>
    </rPh>
    <rPh sb="55" eb="56">
      <t>サイ</t>
    </rPh>
    <rPh sb="57" eb="58">
      <t>タヨ</t>
    </rPh>
    <rPh sb="61" eb="63">
      <t>ザイゲン</t>
    </rPh>
    <rPh sb="64" eb="66">
      <t>セツビ</t>
    </rPh>
    <rPh sb="66" eb="68">
      <t>コウシン</t>
    </rPh>
    <rPh sb="69" eb="71">
      <t>ジッシ</t>
    </rPh>
    <rPh sb="77" eb="79">
      <t>ケンナイ</t>
    </rPh>
    <rPh sb="79" eb="81">
      <t>コウエイ</t>
    </rPh>
    <rPh sb="81" eb="83">
      <t>キギョウ</t>
    </rPh>
    <rPh sb="83" eb="85">
      <t>ダンタイ</t>
    </rPh>
    <rPh sb="86" eb="88">
      <t>レンケイ</t>
    </rPh>
    <rPh sb="90" eb="92">
      <t>ジョウホウ</t>
    </rPh>
    <rPh sb="93" eb="95">
      <t>キョウユウ</t>
    </rPh>
    <rPh sb="100" eb="102">
      <t>スイドウ</t>
    </rPh>
    <rPh sb="102" eb="103">
      <t>スイ</t>
    </rPh>
    <rPh sb="104" eb="106">
      <t>アンテイ</t>
    </rPh>
    <rPh sb="106" eb="108">
      <t>キョウキュウ</t>
    </rPh>
    <rPh sb="109" eb="111">
      <t>ケンゼン</t>
    </rPh>
    <rPh sb="111" eb="113">
      <t>ケイエイ</t>
    </rPh>
    <rPh sb="114" eb="116">
      <t>メザ</t>
    </rPh>
    <rPh sb="118" eb="120">
      <t>スイドウ</t>
    </rPh>
    <rPh sb="120" eb="122">
      <t>ジギョウ</t>
    </rPh>
    <rPh sb="122" eb="124">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</si>
</sst>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0.73</c:v>
                </c:pt>
                <c:pt idx="1">
                  <c:v>0.46</c:v>
                </c:pt>
                <c:pt idx="2">
                  <c:v>0.09</c:v>
                </c:pt>
                <c:pt idx="3">
                  <c:v>0.27</c:v>
                </c:pt>
                <c:pt idx="4">
                  <c:v>0.44</c:v>
                </c:pt>
              </c:numCache>
            </c:numRef>
          </c:val>
          <c:extLst xmlns:c16r2="http://schemas.microsoft.com/office/drawing/2015/06/chart">
            <c:ext xmlns:c16="http://schemas.microsoft.com/office/drawing/2014/chart" uri="{C3380CC4-5D6E-409C-BE32-E72D297353CC}">
              <c16:uniqueId val="{00000000-AD85-4C5D-90B0-DA84EFCE532C}"/>
            </c:ext>
          </c:extLst>
        </c:ser>
        <c:dLbls>
          <c:showLegendKey val="0"/>
          <c:showVal val="0"/>
          <c:showCatName val="0"/>
          <c:showSerName val="0"/>
          <c:showPercent val="0"/>
          <c:showBubbleSize val="0"/>
        </c:dLbls>
        <c:gapWidth val="150"/>
        <c:axId val="153301848"/>
        <c:axId val="15330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AD85-4C5D-90B0-DA84EFCE532C}"/>
            </c:ext>
          </c:extLst>
        </c:ser>
        <c:dLbls>
          <c:showLegendKey val="0"/>
          <c:showVal val="0"/>
          <c:showCatName val="0"/>
          <c:showSerName val="0"/>
          <c:showPercent val="0"/>
          <c:showBubbleSize val="0"/>
        </c:dLbls>
        <c:marker val="1"/>
        <c:smooth val="0"/>
        <c:axId val="153301848"/>
        <c:axId val="153301456"/>
      </c:lineChart>
      <c:dateAx>
        <c:axId val="153301848"/>
        <c:scaling>
          <c:orientation val="minMax"/>
        </c:scaling>
        <c:delete val="1"/>
        <c:axPos val="b"/>
        <c:numFmt formatCode="ge" sourceLinked="1"/>
        <c:majorTickMark val="none"/>
        <c:minorTickMark val="none"/>
        <c:tickLblPos val="none"/>
        <c:crossAx val="153301456"/>
        <c:crosses val="autoZero"/>
        <c:auto val="1"/>
        <c:lblOffset val="100"/>
        <c:baseTimeUnit val="years"/>
      </c:dateAx>
      <c:valAx>
        <c:axId val="1533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0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60.79</c:v>
                </c:pt>
                <c:pt idx="1">
                  <c:v>64.3</c:v>
                </c:pt>
                <c:pt idx="2">
                  <c:v>65.69</c:v>
                </c:pt>
                <c:pt idx="3">
                  <c:v>80.42</c:v>
                </c:pt>
                <c:pt idx="4">
                  <c:v>82.43</c:v>
                </c:pt>
              </c:numCache>
            </c:numRef>
          </c:val>
          <c:extLst xmlns:c16r2="http://schemas.microsoft.com/office/drawing/2015/06/chart">
            <c:ext xmlns:c16="http://schemas.microsoft.com/office/drawing/2014/chart" uri="{C3380CC4-5D6E-409C-BE32-E72D297353CC}">
              <c16:uniqueId val="{00000000-0064-416D-AC2F-80ED1BCAE72F}"/>
            </c:ext>
          </c:extLst>
        </c:ser>
        <c:dLbls>
          <c:showLegendKey val="0"/>
          <c:showVal val="0"/>
          <c:showCatName val="0"/>
          <c:showSerName val="0"/>
          <c:showPercent val="0"/>
          <c:showBubbleSize val="0"/>
        </c:dLbls>
        <c:gapWidth val="150"/>
        <c:axId val="153671232"/>
        <c:axId val="1536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0064-416D-AC2F-80ED1BCAE72F}"/>
            </c:ext>
          </c:extLst>
        </c:ser>
        <c:dLbls>
          <c:showLegendKey val="0"/>
          <c:showVal val="0"/>
          <c:showCatName val="0"/>
          <c:showSerName val="0"/>
          <c:showPercent val="0"/>
          <c:showBubbleSize val="0"/>
        </c:dLbls>
        <c:marker val="1"/>
        <c:smooth val="0"/>
        <c:axId val="153671232"/>
        <c:axId val="153668880"/>
      </c:lineChart>
      <c:dateAx>
        <c:axId val="153671232"/>
        <c:scaling>
          <c:orientation val="minMax"/>
        </c:scaling>
        <c:delete val="1"/>
        <c:axPos val="b"/>
        <c:numFmt formatCode="ge" sourceLinked="1"/>
        <c:majorTickMark val="none"/>
        <c:minorTickMark val="none"/>
        <c:tickLblPos val="none"/>
        <c:crossAx val="153668880"/>
        <c:crosses val="autoZero"/>
        <c:auto val="1"/>
        <c:lblOffset val="100"/>
        <c:baseTimeUnit val="years"/>
      </c:dateAx>
      <c:valAx>
        <c:axId val="1536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88.06</c:v>
                </c:pt>
                <c:pt idx="1">
                  <c:v>88.78</c:v>
                </c:pt>
                <c:pt idx="2">
                  <c:v>87.63</c:v>
                </c:pt>
                <c:pt idx="3">
                  <c:v>79.22</c:v>
                </c:pt>
                <c:pt idx="4">
                  <c:v>75.72</c:v>
                </c:pt>
              </c:numCache>
            </c:numRef>
          </c:val>
          <c:extLst xmlns:c16r2="http://schemas.microsoft.com/office/drawing/2015/06/chart">
            <c:ext xmlns:c16="http://schemas.microsoft.com/office/drawing/2014/chart" uri="{C3380CC4-5D6E-409C-BE32-E72D297353CC}">
              <c16:uniqueId val="{00000000-59C9-4681-81A4-1C8F45A2829C}"/>
            </c:ext>
          </c:extLst>
        </c:ser>
        <c:dLbls>
          <c:showLegendKey val="0"/>
          <c:showVal val="0"/>
          <c:showCatName val="0"/>
          <c:showSerName val="0"/>
          <c:showPercent val="0"/>
          <c:showBubbleSize val="0"/>
        </c:dLbls>
        <c:gapWidth val="150"/>
        <c:axId val="153666528"/>
        <c:axId val="1536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59C9-4681-81A4-1C8F45A2829C}"/>
            </c:ext>
          </c:extLst>
        </c:ser>
        <c:dLbls>
          <c:showLegendKey val="0"/>
          <c:showVal val="0"/>
          <c:showCatName val="0"/>
          <c:showSerName val="0"/>
          <c:showPercent val="0"/>
          <c:showBubbleSize val="0"/>
        </c:dLbls>
        <c:marker val="1"/>
        <c:smooth val="0"/>
        <c:axId val="153666528"/>
        <c:axId val="153664176"/>
      </c:lineChart>
      <c:dateAx>
        <c:axId val="153666528"/>
        <c:scaling>
          <c:orientation val="minMax"/>
        </c:scaling>
        <c:delete val="1"/>
        <c:axPos val="b"/>
        <c:numFmt formatCode="ge" sourceLinked="1"/>
        <c:majorTickMark val="none"/>
        <c:minorTickMark val="none"/>
        <c:tickLblPos val="none"/>
        <c:crossAx val="153664176"/>
        <c:crosses val="autoZero"/>
        <c:auto val="1"/>
        <c:lblOffset val="100"/>
        <c:baseTimeUnit val="years"/>
      </c:dateAx>
      <c:valAx>
        <c:axId val="1536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102.03</c:v>
                </c:pt>
                <c:pt idx="1">
                  <c:v>112</c:v>
                </c:pt>
                <c:pt idx="2">
                  <c:v>113.11</c:v>
                </c:pt>
                <c:pt idx="3">
                  <c:v>103.19</c:v>
                </c:pt>
                <c:pt idx="4">
                  <c:v>106.42</c:v>
                </c:pt>
              </c:numCache>
            </c:numRef>
          </c:val>
          <c:extLst xmlns:c16r2="http://schemas.microsoft.com/office/drawing/2015/06/chart">
            <c:ext xmlns:c16="http://schemas.microsoft.com/office/drawing/2014/chart" uri="{C3380CC4-5D6E-409C-BE32-E72D297353CC}">
              <c16:uniqueId val="{00000000-F960-4B38-AB09-A08224B751DA}"/>
            </c:ext>
          </c:extLst>
        </c:ser>
        <c:dLbls>
          <c:showLegendKey val="0"/>
          <c:showVal val="0"/>
          <c:showCatName val="0"/>
          <c:showSerName val="0"/>
          <c:showPercent val="0"/>
          <c:showBubbleSize val="0"/>
        </c:dLbls>
        <c:gapWidth val="150"/>
        <c:axId val="153303416"/>
        <c:axId val="15330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F960-4B38-AB09-A08224B751DA}"/>
            </c:ext>
          </c:extLst>
        </c:ser>
        <c:dLbls>
          <c:showLegendKey val="0"/>
          <c:showVal val="0"/>
          <c:showCatName val="0"/>
          <c:showSerName val="0"/>
          <c:showPercent val="0"/>
          <c:showBubbleSize val="0"/>
        </c:dLbls>
        <c:marker val="1"/>
        <c:smooth val="0"/>
        <c:axId val="153303416"/>
        <c:axId val="153301064"/>
      </c:lineChart>
      <c:dateAx>
        <c:axId val="153303416"/>
        <c:scaling>
          <c:orientation val="minMax"/>
        </c:scaling>
        <c:delete val="1"/>
        <c:axPos val="b"/>
        <c:numFmt formatCode="ge" sourceLinked="1"/>
        <c:majorTickMark val="none"/>
        <c:minorTickMark val="none"/>
        <c:tickLblPos val="none"/>
        <c:crossAx val="153301064"/>
        <c:crosses val="autoZero"/>
        <c:auto val="1"/>
        <c:lblOffset val="100"/>
        <c:baseTimeUnit val="years"/>
      </c:dateAx>
      <c:valAx>
        <c:axId val="153301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49.52</c:v>
                </c:pt>
                <c:pt idx="1">
                  <c:v>50.52</c:v>
                </c:pt>
                <c:pt idx="2">
                  <c:v>52.1</c:v>
                </c:pt>
                <c:pt idx="3">
                  <c:v>47.59</c:v>
                </c:pt>
                <c:pt idx="4">
                  <c:v>49.35</c:v>
                </c:pt>
              </c:numCache>
            </c:numRef>
          </c:val>
          <c:extLst xmlns:c16r2="http://schemas.microsoft.com/office/drawing/2015/06/chart">
            <c:ext xmlns:c16="http://schemas.microsoft.com/office/drawing/2014/chart" uri="{C3380CC4-5D6E-409C-BE32-E72D297353CC}">
              <c16:uniqueId val="{00000000-D4C5-4AF7-B534-39DDC7414036}"/>
            </c:ext>
          </c:extLst>
        </c:ser>
        <c:dLbls>
          <c:showLegendKey val="0"/>
          <c:showVal val="0"/>
          <c:showCatName val="0"/>
          <c:showSerName val="0"/>
          <c:showPercent val="0"/>
          <c:showBubbleSize val="0"/>
        </c:dLbls>
        <c:gapWidth val="150"/>
        <c:axId val="153299888"/>
        <c:axId val="15330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D4C5-4AF7-B534-39DDC7414036}"/>
            </c:ext>
          </c:extLst>
        </c:ser>
        <c:dLbls>
          <c:showLegendKey val="0"/>
          <c:showVal val="0"/>
          <c:showCatName val="0"/>
          <c:showSerName val="0"/>
          <c:showPercent val="0"/>
          <c:showBubbleSize val="0"/>
        </c:dLbls>
        <c:marker val="1"/>
        <c:smooth val="0"/>
        <c:axId val="153299888"/>
        <c:axId val="153300280"/>
      </c:lineChart>
      <c:dateAx>
        <c:axId val="153299888"/>
        <c:scaling>
          <c:orientation val="minMax"/>
        </c:scaling>
        <c:delete val="1"/>
        <c:axPos val="b"/>
        <c:numFmt formatCode="ge" sourceLinked="1"/>
        <c:majorTickMark val="none"/>
        <c:minorTickMark val="none"/>
        <c:tickLblPos val="none"/>
        <c:crossAx val="153300280"/>
        <c:crosses val="autoZero"/>
        <c:auto val="1"/>
        <c:lblOffset val="100"/>
        <c:baseTimeUnit val="years"/>
      </c:dateAx>
      <c:valAx>
        <c:axId val="15330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3.51</c:v>
                </c:pt>
                <c:pt idx="1">
                  <c:v>1.53</c:v>
                </c:pt>
                <c:pt idx="2">
                  <c:v>1.41</c:v>
                </c:pt>
                <c:pt idx="3">
                  <c:v>1.22</c:v>
                </c:pt>
                <c:pt idx="4">
                  <c:v>1.27</c:v>
                </c:pt>
              </c:numCache>
            </c:numRef>
          </c:val>
          <c:extLst xmlns:c16r2="http://schemas.microsoft.com/office/drawing/2015/06/chart">
            <c:ext xmlns:c16="http://schemas.microsoft.com/office/drawing/2014/chart" uri="{C3380CC4-5D6E-409C-BE32-E72D297353CC}">
              <c16:uniqueId val="{00000000-A766-4337-AF0B-131926C50E69}"/>
            </c:ext>
          </c:extLst>
        </c:ser>
        <c:dLbls>
          <c:showLegendKey val="0"/>
          <c:showVal val="0"/>
          <c:showCatName val="0"/>
          <c:showSerName val="0"/>
          <c:showPercent val="0"/>
          <c:showBubbleSize val="0"/>
        </c:dLbls>
        <c:gapWidth val="150"/>
        <c:axId val="153692736"/>
        <c:axId val="1536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A766-4337-AF0B-131926C50E69}"/>
            </c:ext>
          </c:extLst>
        </c:ser>
        <c:dLbls>
          <c:showLegendKey val="0"/>
          <c:showVal val="0"/>
          <c:showCatName val="0"/>
          <c:showSerName val="0"/>
          <c:showPercent val="0"/>
          <c:showBubbleSize val="0"/>
        </c:dLbls>
        <c:marker val="1"/>
        <c:smooth val="0"/>
        <c:axId val="153692736"/>
        <c:axId val="153691168"/>
      </c:lineChart>
      <c:dateAx>
        <c:axId val="153692736"/>
        <c:scaling>
          <c:orientation val="minMax"/>
        </c:scaling>
        <c:delete val="1"/>
        <c:axPos val="b"/>
        <c:numFmt formatCode="ge" sourceLinked="1"/>
        <c:majorTickMark val="none"/>
        <c:minorTickMark val="none"/>
        <c:tickLblPos val="none"/>
        <c:crossAx val="153691168"/>
        <c:crosses val="autoZero"/>
        <c:auto val="1"/>
        <c:lblOffset val="100"/>
        <c:baseTimeUnit val="years"/>
      </c:dateAx>
      <c:valAx>
        <c:axId val="1536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7F-4FCA-9BBE-1E661A63734B}"/>
            </c:ext>
          </c:extLst>
        </c:ser>
        <c:dLbls>
          <c:showLegendKey val="0"/>
          <c:showVal val="0"/>
          <c:showCatName val="0"/>
          <c:showSerName val="0"/>
          <c:showPercent val="0"/>
          <c:showBubbleSize val="0"/>
        </c:dLbls>
        <c:gapWidth val="150"/>
        <c:axId val="153691952"/>
        <c:axId val="1536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CF7F-4FCA-9BBE-1E661A63734B}"/>
            </c:ext>
          </c:extLst>
        </c:ser>
        <c:dLbls>
          <c:showLegendKey val="0"/>
          <c:showVal val="0"/>
          <c:showCatName val="0"/>
          <c:showSerName val="0"/>
          <c:showPercent val="0"/>
          <c:showBubbleSize val="0"/>
        </c:dLbls>
        <c:marker val="1"/>
        <c:smooth val="0"/>
        <c:axId val="153691952"/>
        <c:axId val="153691560"/>
      </c:lineChart>
      <c:dateAx>
        <c:axId val="153691952"/>
        <c:scaling>
          <c:orientation val="minMax"/>
        </c:scaling>
        <c:delete val="1"/>
        <c:axPos val="b"/>
        <c:numFmt formatCode="ge" sourceLinked="1"/>
        <c:majorTickMark val="none"/>
        <c:minorTickMark val="none"/>
        <c:tickLblPos val="none"/>
        <c:crossAx val="153691560"/>
        <c:crosses val="autoZero"/>
        <c:auto val="1"/>
        <c:lblOffset val="100"/>
        <c:baseTimeUnit val="years"/>
      </c:dateAx>
      <c:valAx>
        <c:axId val="15369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597.64</c:v>
                </c:pt>
                <c:pt idx="1">
                  <c:v>778.79</c:v>
                </c:pt>
                <c:pt idx="2">
                  <c:v>1077.71</c:v>
                </c:pt>
                <c:pt idx="3">
                  <c:v>496.34</c:v>
                </c:pt>
                <c:pt idx="4">
                  <c:v>548.19000000000005</c:v>
                </c:pt>
              </c:numCache>
            </c:numRef>
          </c:val>
          <c:extLst xmlns:c16r2="http://schemas.microsoft.com/office/drawing/2015/06/chart">
            <c:ext xmlns:c16="http://schemas.microsoft.com/office/drawing/2014/chart" uri="{C3380CC4-5D6E-409C-BE32-E72D297353CC}">
              <c16:uniqueId val="{00000000-15FE-4121-ADFF-9E0433AAA9AA}"/>
            </c:ext>
          </c:extLst>
        </c:ser>
        <c:dLbls>
          <c:showLegendKey val="0"/>
          <c:showVal val="0"/>
          <c:showCatName val="0"/>
          <c:showSerName val="0"/>
          <c:showPercent val="0"/>
          <c:showBubbleSize val="0"/>
        </c:dLbls>
        <c:gapWidth val="150"/>
        <c:axId val="153696264"/>
        <c:axId val="15369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15FE-4121-ADFF-9E0433AAA9AA}"/>
            </c:ext>
          </c:extLst>
        </c:ser>
        <c:dLbls>
          <c:showLegendKey val="0"/>
          <c:showVal val="0"/>
          <c:showCatName val="0"/>
          <c:showSerName val="0"/>
          <c:showPercent val="0"/>
          <c:showBubbleSize val="0"/>
        </c:dLbls>
        <c:marker val="1"/>
        <c:smooth val="0"/>
        <c:axId val="153696264"/>
        <c:axId val="153690384"/>
      </c:lineChart>
      <c:dateAx>
        <c:axId val="153696264"/>
        <c:scaling>
          <c:orientation val="minMax"/>
        </c:scaling>
        <c:delete val="1"/>
        <c:axPos val="b"/>
        <c:numFmt formatCode="ge" sourceLinked="1"/>
        <c:majorTickMark val="none"/>
        <c:minorTickMark val="none"/>
        <c:tickLblPos val="none"/>
        <c:crossAx val="153690384"/>
        <c:crosses val="autoZero"/>
        <c:auto val="1"/>
        <c:lblOffset val="100"/>
        <c:baseTimeUnit val="years"/>
      </c:dateAx>
      <c:valAx>
        <c:axId val="15369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199.11</c:v>
                </c:pt>
                <c:pt idx="1">
                  <c:v>170.66</c:v>
                </c:pt>
                <c:pt idx="2">
                  <c:v>154.33000000000001</c:v>
                </c:pt>
                <c:pt idx="3">
                  <c:v>393.05</c:v>
                </c:pt>
                <c:pt idx="4">
                  <c:v>367.6</c:v>
                </c:pt>
              </c:numCache>
            </c:numRef>
          </c:val>
          <c:extLst xmlns:c16r2="http://schemas.microsoft.com/office/drawing/2015/06/chart">
            <c:ext xmlns:c16="http://schemas.microsoft.com/office/drawing/2014/chart" uri="{C3380CC4-5D6E-409C-BE32-E72D297353CC}">
              <c16:uniqueId val="{00000000-FB00-4AF3-BE58-5051F5B2C33B}"/>
            </c:ext>
          </c:extLst>
        </c:ser>
        <c:dLbls>
          <c:showLegendKey val="0"/>
          <c:showVal val="0"/>
          <c:showCatName val="0"/>
          <c:showSerName val="0"/>
          <c:showPercent val="0"/>
          <c:showBubbleSize val="0"/>
        </c:dLbls>
        <c:gapWidth val="150"/>
        <c:axId val="153689208"/>
        <c:axId val="15369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FB00-4AF3-BE58-5051F5B2C33B}"/>
            </c:ext>
          </c:extLst>
        </c:ser>
        <c:dLbls>
          <c:showLegendKey val="0"/>
          <c:showVal val="0"/>
          <c:showCatName val="0"/>
          <c:showSerName val="0"/>
          <c:showPercent val="0"/>
          <c:showBubbleSize val="0"/>
        </c:dLbls>
        <c:marker val="1"/>
        <c:smooth val="0"/>
        <c:axId val="153689208"/>
        <c:axId val="153695088"/>
      </c:lineChart>
      <c:dateAx>
        <c:axId val="153689208"/>
        <c:scaling>
          <c:orientation val="minMax"/>
        </c:scaling>
        <c:delete val="1"/>
        <c:axPos val="b"/>
        <c:numFmt formatCode="ge" sourceLinked="1"/>
        <c:majorTickMark val="none"/>
        <c:minorTickMark val="none"/>
        <c:tickLblPos val="none"/>
        <c:crossAx val="153695088"/>
        <c:crosses val="autoZero"/>
        <c:auto val="1"/>
        <c:lblOffset val="100"/>
        <c:baseTimeUnit val="years"/>
      </c:dateAx>
      <c:valAx>
        <c:axId val="15369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95.21</c:v>
                </c:pt>
                <c:pt idx="1">
                  <c:v>107.2</c:v>
                </c:pt>
                <c:pt idx="2">
                  <c:v>108.69</c:v>
                </c:pt>
                <c:pt idx="3">
                  <c:v>93.37</c:v>
                </c:pt>
                <c:pt idx="4">
                  <c:v>96.06</c:v>
                </c:pt>
              </c:numCache>
            </c:numRef>
          </c:val>
          <c:extLst xmlns:c16r2="http://schemas.microsoft.com/office/drawing/2015/06/chart">
            <c:ext xmlns:c16="http://schemas.microsoft.com/office/drawing/2014/chart" uri="{C3380CC4-5D6E-409C-BE32-E72D297353CC}">
              <c16:uniqueId val="{00000000-AA5E-4518-A395-6771D5DB456A}"/>
            </c:ext>
          </c:extLst>
        </c:ser>
        <c:dLbls>
          <c:showLegendKey val="0"/>
          <c:showVal val="0"/>
          <c:showCatName val="0"/>
          <c:showSerName val="0"/>
          <c:showPercent val="0"/>
          <c:showBubbleSize val="0"/>
        </c:dLbls>
        <c:gapWidth val="150"/>
        <c:axId val="153695480"/>
        <c:axId val="15369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AA5E-4518-A395-6771D5DB456A}"/>
            </c:ext>
          </c:extLst>
        </c:ser>
        <c:dLbls>
          <c:showLegendKey val="0"/>
          <c:showVal val="0"/>
          <c:showCatName val="0"/>
          <c:showSerName val="0"/>
          <c:showPercent val="0"/>
          <c:showBubbleSize val="0"/>
        </c:dLbls>
        <c:marker val="1"/>
        <c:smooth val="0"/>
        <c:axId val="153695480"/>
        <c:axId val="153690776"/>
      </c:lineChart>
      <c:dateAx>
        <c:axId val="153695480"/>
        <c:scaling>
          <c:orientation val="minMax"/>
        </c:scaling>
        <c:delete val="1"/>
        <c:axPos val="b"/>
        <c:numFmt formatCode="ge" sourceLinked="1"/>
        <c:majorTickMark val="none"/>
        <c:minorTickMark val="none"/>
        <c:tickLblPos val="none"/>
        <c:crossAx val="153690776"/>
        <c:crosses val="autoZero"/>
        <c:auto val="1"/>
        <c:lblOffset val="100"/>
        <c:baseTimeUnit val="years"/>
      </c:dateAx>
      <c:valAx>
        <c:axId val="15369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108.71</c:v>
                </c:pt>
                <c:pt idx="1">
                  <c:v>96.48</c:v>
                </c:pt>
                <c:pt idx="2">
                  <c:v>95.31</c:v>
                </c:pt>
                <c:pt idx="3">
                  <c:v>122.18</c:v>
                </c:pt>
                <c:pt idx="4">
                  <c:v>119.74</c:v>
                </c:pt>
              </c:numCache>
            </c:numRef>
          </c:val>
          <c:extLst xmlns:c16r2="http://schemas.microsoft.com/office/drawing/2015/06/chart">
            <c:ext xmlns:c16="http://schemas.microsoft.com/office/drawing/2014/chart" uri="{C3380CC4-5D6E-409C-BE32-E72D297353CC}">
              <c16:uniqueId val="{00000000-38D4-4C18-9E94-DCE1ADD48B30}"/>
            </c:ext>
          </c:extLst>
        </c:ser>
        <c:dLbls>
          <c:showLegendKey val="0"/>
          <c:showVal val="0"/>
          <c:showCatName val="0"/>
          <c:showSerName val="0"/>
          <c:showPercent val="0"/>
          <c:showBubbleSize val="0"/>
        </c:dLbls>
        <c:gapWidth val="150"/>
        <c:axId val="153667704"/>
        <c:axId val="15367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38D4-4C18-9E94-DCE1ADD48B30}"/>
            </c:ext>
          </c:extLst>
        </c:ser>
        <c:dLbls>
          <c:showLegendKey val="0"/>
          <c:showVal val="0"/>
          <c:showCatName val="0"/>
          <c:showSerName val="0"/>
          <c:showPercent val="0"/>
          <c:showBubbleSize val="0"/>
        </c:dLbls>
        <c:marker val="1"/>
        <c:smooth val="0"/>
        <c:axId val="153667704"/>
        <c:axId val="153670448"/>
      </c:lineChart>
      <c:dateAx>
        <c:axId val="153667704"/>
        <c:scaling>
          <c:orientation val="minMax"/>
        </c:scaling>
        <c:delete val="1"/>
        <c:axPos val="b"/>
        <c:numFmt formatCode="ge" sourceLinked="1"/>
        <c:majorTickMark val="none"/>
        <c:minorTickMark val="none"/>
        <c:tickLblPos val="none"/>
        <c:crossAx val="153670448"/>
        <c:crosses val="autoZero"/>
        <c:auto val="1"/>
        <c:lblOffset val="100"/>
        <c:baseTimeUnit val="years"/>
      </c:dateAx>
      <c:valAx>
        <c:axId val="1536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富士川町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15292</v>
      </c>
      <c r="AM8" s="70"/>
      <c r="AN8" s="70"/>
      <c r="AO8" s="70"/>
      <c r="AP8" s="70"/>
      <c r="AQ8" s="70"/>
      <c r="AR8" s="70"/>
      <c r="AS8" s="70"/>
      <c r="AT8" s="66">
        <f>データ!$S$6</f>
        <v>112</v>
      </c>
      <c r="AU8" s="67"/>
      <c r="AV8" s="67"/>
      <c r="AW8" s="67"/>
      <c r="AX8" s="67"/>
      <c r="AY8" s="67"/>
      <c r="AZ8" s="67"/>
      <c r="BA8" s="67"/>
      <c r="BB8" s="69">
        <f>データ!$T$6</f>
        <v>136.54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79.47</v>
      </c>
      <c r="J10" s="67"/>
      <c r="K10" s="67"/>
      <c r="L10" s="67"/>
      <c r="M10" s="67"/>
      <c r="N10" s="67"/>
      <c r="O10" s="68"/>
      <c r="P10" s="69">
        <f>データ!$P$6</f>
        <v>89.43</v>
      </c>
      <c r="Q10" s="69"/>
      <c r="R10" s="69"/>
      <c r="S10" s="69"/>
      <c r="T10" s="69"/>
      <c r="U10" s="69"/>
      <c r="V10" s="69"/>
      <c r="W10" s="70">
        <f>データ!$Q$6</f>
        <v>2205</v>
      </c>
      <c r="X10" s="70"/>
      <c r="Y10" s="70"/>
      <c r="Z10" s="70"/>
      <c r="AA10" s="70"/>
      <c r="AB10" s="70"/>
      <c r="AC10" s="70"/>
      <c r="AD10" s="2"/>
      <c r="AE10" s="2"/>
      <c r="AF10" s="2"/>
      <c r="AG10" s="2"/>
      <c r="AH10" s="4"/>
      <c r="AI10" s="4"/>
      <c r="AJ10" s="4"/>
      <c r="AK10" s="4"/>
      <c r="AL10" s="70">
        <f>データ!$U$6</f>
        <v>13568</v>
      </c>
      <c r="AM10" s="70"/>
      <c r="AN10" s="70"/>
      <c r="AO10" s="70"/>
      <c r="AP10" s="70"/>
      <c r="AQ10" s="70"/>
      <c r="AR10" s="70"/>
      <c r="AS10" s="70"/>
      <c r="AT10" s="66">
        <f>データ!$V$6</f>
        <v>10.58</v>
      </c>
      <c r="AU10" s="67"/>
      <c r="AV10" s="67"/>
      <c r="AW10" s="67"/>
      <c r="AX10" s="67"/>
      <c r="AY10" s="67"/>
      <c r="AZ10" s="67"/>
      <c r="BA10" s="67"/>
      <c r="BB10" s="69">
        <f>データ!$W$6</f>
        <v>1282.42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777v2BII/LNNSne9N+wNjbUZceVtxn4rv3I0zZ0ki3ew2wtKstM9mtPsFuSpgVdNXP77f250NzpyZrHvtkU9A==" saltValue="LwDgOgIm+Bq38SM8j8TN8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193682</v>
      </c>
      <c r="D6" s="34">
        <f t="shared" si="3"/>
        <v>46</v>
      </c>
      <c r="E6" s="34">
        <f t="shared" si="3"/>
        <v>1</v>
      </c>
      <c r="F6" s="34">
        <f t="shared" si="3"/>
        <v>0</v>
      </c>
      <c r="G6" s="34">
        <f t="shared" si="3"/>
        <v>1</v>
      </c>
      <c r="H6" s="34" t="str">
        <f t="shared" si="3"/>
        <v>山梨県　富士川町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79.47</v>
      </c>
      <c r="P6" s="35">
        <f t="shared" si="3"/>
        <v>89.43</v>
      </c>
      <c r="Q6" s="35">
        <f t="shared" si="3"/>
        <v>2205</v>
      </c>
      <c r="R6" s="35">
        <f t="shared" si="3"/>
        <v>15292</v>
      </c>
      <c r="S6" s="35">
        <f t="shared" si="3"/>
        <v>112</v>
      </c>
      <c r="T6" s="35">
        <f t="shared" si="3"/>
        <v>136.54</v>
      </c>
      <c r="U6" s="35">
        <f t="shared" si="3"/>
        <v>13568</v>
      </c>
      <c r="V6" s="35">
        <f t="shared" si="3"/>
        <v>10.58</v>
      </c>
      <c r="W6" s="35">
        <f t="shared" si="3"/>
        <v>1282.42</v>
      </c>
      <c r="X6" s="36">
        <f>IF(X7="",NA(),X7)</f>
        <v>102.03</v>
      </c>
      <c r="Y6" s="36">
        <f t="shared" ref="Y6:AG6" si="4">IF(Y7="",NA(),Y7)</f>
        <v>112</v>
      </c>
      <c r="Z6" s="36">
        <f t="shared" si="4"/>
        <v>113.11</v>
      </c>
      <c r="AA6" s="36">
        <f t="shared" si="4"/>
        <v>103.19</v>
      </c>
      <c r="AB6" s="36">
        <f t="shared" si="4"/>
        <v>106.42</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597.64</v>
      </c>
      <c r="AU6" s="36">
        <f t="shared" ref="AU6:BC6" si="6">IF(AU7="",NA(),AU7)</f>
        <v>778.79</v>
      </c>
      <c r="AV6" s="36">
        <f t="shared" si="6"/>
        <v>1077.71</v>
      </c>
      <c r="AW6" s="36">
        <f t="shared" si="6"/>
        <v>496.34</v>
      </c>
      <c r="AX6" s="36">
        <f t="shared" si="6"/>
        <v>548.19000000000005</v>
      </c>
      <c r="AY6" s="36">
        <f t="shared" si="6"/>
        <v>406.37</v>
      </c>
      <c r="AZ6" s="36">
        <f t="shared" si="6"/>
        <v>398.29</v>
      </c>
      <c r="BA6" s="36">
        <f t="shared" si="6"/>
        <v>388.67</v>
      </c>
      <c r="BB6" s="36">
        <f t="shared" si="6"/>
        <v>355.27</v>
      </c>
      <c r="BC6" s="36">
        <f t="shared" si="6"/>
        <v>359.7</v>
      </c>
      <c r="BD6" s="35" t="str">
        <f>IF(BD7="","",IF(BD7="-","【-】","【"&amp;SUBSTITUTE(TEXT(BD7,"#,##0.00"),"-","△")&amp;"】"))</f>
        <v>【261.93】</v>
      </c>
      <c r="BE6" s="36">
        <f>IF(BE7="",NA(),BE7)</f>
        <v>199.11</v>
      </c>
      <c r="BF6" s="36">
        <f t="shared" ref="BF6:BN6" si="7">IF(BF7="",NA(),BF7)</f>
        <v>170.66</v>
      </c>
      <c r="BG6" s="36">
        <f t="shared" si="7"/>
        <v>154.33000000000001</v>
      </c>
      <c r="BH6" s="36">
        <f t="shared" si="7"/>
        <v>393.05</v>
      </c>
      <c r="BI6" s="36">
        <f t="shared" si="7"/>
        <v>367.6</v>
      </c>
      <c r="BJ6" s="36">
        <f t="shared" si="7"/>
        <v>442.54</v>
      </c>
      <c r="BK6" s="36">
        <f t="shared" si="7"/>
        <v>431</v>
      </c>
      <c r="BL6" s="36">
        <f t="shared" si="7"/>
        <v>422.5</v>
      </c>
      <c r="BM6" s="36">
        <f t="shared" si="7"/>
        <v>458.27</v>
      </c>
      <c r="BN6" s="36">
        <f t="shared" si="7"/>
        <v>447.01</v>
      </c>
      <c r="BO6" s="35" t="str">
        <f>IF(BO7="","",IF(BO7="-","【-】","【"&amp;SUBSTITUTE(TEXT(BO7,"#,##0.00"),"-","△")&amp;"】"))</f>
        <v>【270.46】</v>
      </c>
      <c r="BP6" s="36">
        <f>IF(BP7="",NA(),BP7)</f>
        <v>95.21</v>
      </c>
      <c r="BQ6" s="36">
        <f t="shared" ref="BQ6:BY6" si="8">IF(BQ7="",NA(),BQ7)</f>
        <v>107.2</v>
      </c>
      <c r="BR6" s="36">
        <f t="shared" si="8"/>
        <v>108.69</v>
      </c>
      <c r="BS6" s="36">
        <f t="shared" si="8"/>
        <v>93.37</v>
      </c>
      <c r="BT6" s="36">
        <f t="shared" si="8"/>
        <v>96.06</v>
      </c>
      <c r="BU6" s="36">
        <f t="shared" si="8"/>
        <v>98.6</v>
      </c>
      <c r="BV6" s="36">
        <f t="shared" si="8"/>
        <v>100.82</v>
      </c>
      <c r="BW6" s="36">
        <f t="shared" si="8"/>
        <v>101.64</v>
      </c>
      <c r="BX6" s="36">
        <f t="shared" si="8"/>
        <v>96.77</v>
      </c>
      <c r="BY6" s="36">
        <f t="shared" si="8"/>
        <v>95.81</v>
      </c>
      <c r="BZ6" s="35" t="str">
        <f>IF(BZ7="","",IF(BZ7="-","【-】","【"&amp;SUBSTITUTE(TEXT(BZ7,"#,##0.00"),"-","△")&amp;"】"))</f>
        <v>【103.91】</v>
      </c>
      <c r="CA6" s="36">
        <f>IF(CA7="",NA(),CA7)</f>
        <v>108.71</v>
      </c>
      <c r="CB6" s="36">
        <f t="shared" ref="CB6:CJ6" si="9">IF(CB7="",NA(),CB7)</f>
        <v>96.48</v>
      </c>
      <c r="CC6" s="36">
        <f t="shared" si="9"/>
        <v>95.31</v>
      </c>
      <c r="CD6" s="36">
        <f t="shared" si="9"/>
        <v>122.18</v>
      </c>
      <c r="CE6" s="36">
        <f t="shared" si="9"/>
        <v>119.74</v>
      </c>
      <c r="CF6" s="36">
        <f t="shared" si="9"/>
        <v>181.67</v>
      </c>
      <c r="CG6" s="36">
        <f t="shared" si="9"/>
        <v>179.55</v>
      </c>
      <c r="CH6" s="36">
        <f t="shared" si="9"/>
        <v>179.16</v>
      </c>
      <c r="CI6" s="36">
        <f t="shared" si="9"/>
        <v>187.18</v>
      </c>
      <c r="CJ6" s="36">
        <f t="shared" si="9"/>
        <v>189.58</v>
      </c>
      <c r="CK6" s="35" t="str">
        <f>IF(CK7="","",IF(CK7="-","【-】","【"&amp;SUBSTITUTE(TEXT(CK7,"#,##0.00"),"-","△")&amp;"】"))</f>
        <v>【167.11】</v>
      </c>
      <c r="CL6" s="36">
        <f>IF(CL7="",NA(),CL7)</f>
        <v>60.79</v>
      </c>
      <c r="CM6" s="36">
        <f t="shared" ref="CM6:CU6" si="10">IF(CM7="",NA(),CM7)</f>
        <v>64.3</v>
      </c>
      <c r="CN6" s="36">
        <f t="shared" si="10"/>
        <v>65.69</v>
      </c>
      <c r="CO6" s="36">
        <f t="shared" si="10"/>
        <v>80.42</v>
      </c>
      <c r="CP6" s="36">
        <f t="shared" si="10"/>
        <v>82.43</v>
      </c>
      <c r="CQ6" s="36">
        <f t="shared" si="10"/>
        <v>53.61</v>
      </c>
      <c r="CR6" s="36">
        <f t="shared" si="10"/>
        <v>53.52</v>
      </c>
      <c r="CS6" s="36">
        <f t="shared" si="10"/>
        <v>54.24</v>
      </c>
      <c r="CT6" s="36">
        <f t="shared" si="10"/>
        <v>55.88</v>
      </c>
      <c r="CU6" s="36">
        <f t="shared" si="10"/>
        <v>55.22</v>
      </c>
      <c r="CV6" s="35" t="str">
        <f>IF(CV7="","",IF(CV7="-","【-】","【"&amp;SUBSTITUTE(TEXT(CV7,"#,##0.00"),"-","△")&amp;"】"))</f>
        <v>【60.27】</v>
      </c>
      <c r="CW6" s="36">
        <f>IF(CW7="",NA(),CW7)</f>
        <v>88.06</v>
      </c>
      <c r="CX6" s="36">
        <f t="shared" ref="CX6:DF6" si="11">IF(CX7="",NA(),CX7)</f>
        <v>88.78</v>
      </c>
      <c r="CY6" s="36">
        <f t="shared" si="11"/>
        <v>87.63</v>
      </c>
      <c r="CZ6" s="36">
        <f t="shared" si="11"/>
        <v>79.22</v>
      </c>
      <c r="DA6" s="36">
        <f t="shared" si="11"/>
        <v>75.72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49.52</v>
      </c>
      <c r="DI6" s="36">
        <f t="shared" ref="DI6:DQ6" si="12">IF(DI7="",NA(),DI7)</f>
        <v>50.52</v>
      </c>
      <c r="DJ6" s="36">
        <f t="shared" si="12"/>
        <v>52.1</v>
      </c>
      <c r="DK6" s="36">
        <f t="shared" si="12"/>
        <v>47.59</v>
      </c>
      <c r="DL6" s="36">
        <f t="shared" si="12"/>
        <v>49.35</v>
      </c>
      <c r="DM6" s="36">
        <f t="shared" si="12"/>
        <v>46.67</v>
      </c>
      <c r="DN6" s="36">
        <f t="shared" si="12"/>
        <v>47.7</v>
      </c>
      <c r="DO6" s="36">
        <f t="shared" si="12"/>
        <v>48.14</v>
      </c>
      <c r="DP6" s="36">
        <f t="shared" si="12"/>
        <v>46.61</v>
      </c>
      <c r="DQ6" s="36">
        <f t="shared" si="12"/>
        <v>47.97</v>
      </c>
      <c r="DR6" s="35" t="str">
        <f>IF(DR7="","",IF(DR7="-","【-】","【"&amp;SUBSTITUTE(TEXT(DR7,"#,##0.00"),"-","△")&amp;"】"))</f>
        <v>【48.85】</v>
      </c>
      <c r="DS6" s="36">
        <f>IF(DS7="",NA(),DS7)</f>
        <v>3.51</v>
      </c>
      <c r="DT6" s="36">
        <f t="shared" ref="DT6:EB6" si="13">IF(DT7="",NA(),DT7)</f>
        <v>1.53</v>
      </c>
      <c r="DU6" s="36">
        <f t="shared" si="13"/>
        <v>1.41</v>
      </c>
      <c r="DV6" s="36">
        <f t="shared" si="13"/>
        <v>1.22</v>
      </c>
      <c r="DW6" s="36">
        <f t="shared" si="13"/>
        <v>1.27</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0.73</v>
      </c>
      <c r="EE6" s="36">
        <f t="shared" ref="EE6:EM6" si="14">IF(EE7="",NA(),EE7)</f>
        <v>0.46</v>
      </c>
      <c r="EF6" s="36">
        <f t="shared" si="14"/>
        <v>0.09</v>
      </c>
      <c r="EG6" s="36">
        <f t="shared" si="14"/>
        <v>0.27</v>
      </c>
      <c r="EH6" s="36">
        <f t="shared" si="14"/>
        <v>0.44</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193682</v>
      </c>
      <c r="D7" s="38">
        <v>46</v>
      </c>
      <c r="E7" s="38">
        <v>1</v>
      </c>
      <c r="F7" s="38">
        <v>0</v>
      </c>
      <c r="G7" s="38">
        <v>1</v>
      </c>
      <c r="H7" s="38" t="s">
        <v>92</v>
      </c>
      <c r="I7" s="38" t="s">
        <v>93</v>
      </c>
      <c r="J7" s="38" t="s">
        <v>94</v>
      </c>
      <c r="K7" s="38" t="s">
        <v>95</v>
      </c>
      <c r="L7" s="38" t="s">
        <v>96</v>
      </c>
      <c r="M7" s="38" t="s">
        <v>97</v>
      </c>
      <c r="N7" s="39" t="s">
        <v>98</v>
      </c>
      <c r="O7" s="39">
        <v>79.47</v>
      </c>
      <c r="P7" s="39">
        <v>89.43</v>
      </c>
      <c r="Q7" s="39">
        <v>2205</v>
      </c>
      <c r="R7" s="39">
        <v>15292</v>
      </c>
      <c r="S7" s="39">
        <v>112</v>
      </c>
      <c r="T7" s="39">
        <v>136.54</v>
      </c>
      <c r="U7" s="39">
        <v>13568</v>
      </c>
      <c r="V7" s="39">
        <v>10.58</v>
      </c>
      <c r="W7" s="39">
        <v>1282.42</v>
      </c>
      <c r="X7" s="39">
        <v>102.03</v>
      </c>
      <c r="Y7" s="39">
        <v>112</v>
      </c>
      <c r="Z7" s="39">
        <v>113.11</v>
      </c>
      <c r="AA7" s="39">
        <v>103.19</v>
      </c>
      <c r="AB7" s="39">
        <v>106.42</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597.64</v>
      </c>
      <c r="AU7" s="39">
        <v>778.79</v>
      </c>
      <c r="AV7" s="39">
        <v>1077.71</v>
      </c>
      <c r="AW7" s="39">
        <v>496.34</v>
      </c>
      <c r="AX7" s="39">
        <v>548.19000000000005</v>
      </c>
      <c r="AY7" s="39">
        <v>406.37</v>
      </c>
      <c r="AZ7" s="39">
        <v>398.29</v>
      </c>
      <c r="BA7" s="39">
        <v>388.67</v>
      </c>
      <c r="BB7" s="39">
        <v>355.27</v>
      </c>
      <c r="BC7" s="39">
        <v>359.7</v>
      </c>
      <c r="BD7" s="39">
        <v>261.93</v>
      </c>
      <c r="BE7" s="39">
        <v>199.11</v>
      </c>
      <c r="BF7" s="39">
        <v>170.66</v>
      </c>
      <c r="BG7" s="39">
        <v>154.33000000000001</v>
      </c>
      <c r="BH7" s="39">
        <v>393.05</v>
      </c>
      <c r="BI7" s="39">
        <v>367.6</v>
      </c>
      <c r="BJ7" s="39">
        <v>442.54</v>
      </c>
      <c r="BK7" s="39">
        <v>431</v>
      </c>
      <c r="BL7" s="39">
        <v>422.5</v>
      </c>
      <c r="BM7" s="39">
        <v>458.27</v>
      </c>
      <c r="BN7" s="39">
        <v>447.01</v>
      </c>
      <c r="BO7" s="39">
        <v>270.45999999999998</v>
      </c>
      <c r="BP7" s="39">
        <v>95.21</v>
      </c>
      <c r="BQ7" s="39">
        <v>107.2</v>
      </c>
      <c r="BR7" s="39">
        <v>108.69</v>
      </c>
      <c r="BS7" s="39">
        <v>93.37</v>
      </c>
      <c r="BT7" s="39">
        <v>96.06</v>
      </c>
      <c r="BU7" s="39">
        <v>98.6</v>
      </c>
      <c r="BV7" s="39">
        <v>100.82</v>
      </c>
      <c r="BW7" s="39">
        <v>101.64</v>
      </c>
      <c r="BX7" s="39">
        <v>96.77</v>
      </c>
      <c r="BY7" s="39">
        <v>95.81</v>
      </c>
      <c r="BZ7" s="39">
        <v>103.91</v>
      </c>
      <c r="CA7" s="39">
        <v>108.71</v>
      </c>
      <c r="CB7" s="39">
        <v>96.48</v>
      </c>
      <c r="CC7" s="39">
        <v>95.31</v>
      </c>
      <c r="CD7" s="39">
        <v>122.18</v>
      </c>
      <c r="CE7" s="39">
        <v>119.74</v>
      </c>
      <c r="CF7" s="39">
        <v>181.67</v>
      </c>
      <c r="CG7" s="39">
        <v>179.55</v>
      </c>
      <c r="CH7" s="39">
        <v>179.16</v>
      </c>
      <c r="CI7" s="39">
        <v>187.18</v>
      </c>
      <c r="CJ7" s="39">
        <v>189.58</v>
      </c>
      <c r="CK7" s="39">
        <v>167.11</v>
      </c>
      <c r="CL7" s="39">
        <v>60.79</v>
      </c>
      <c r="CM7" s="39">
        <v>64.3</v>
      </c>
      <c r="CN7" s="39">
        <v>65.69</v>
      </c>
      <c r="CO7" s="39">
        <v>80.42</v>
      </c>
      <c r="CP7" s="39">
        <v>82.43</v>
      </c>
      <c r="CQ7" s="39">
        <v>53.61</v>
      </c>
      <c r="CR7" s="39">
        <v>53.52</v>
      </c>
      <c r="CS7" s="39">
        <v>54.24</v>
      </c>
      <c r="CT7" s="39">
        <v>55.88</v>
      </c>
      <c r="CU7" s="39">
        <v>55.22</v>
      </c>
      <c r="CV7" s="39">
        <v>60.27</v>
      </c>
      <c r="CW7" s="39">
        <v>88.06</v>
      </c>
      <c r="CX7" s="39">
        <v>88.78</v>
      </c>
      <c r="CY7" s="39">
        <v>87.63</v>
      </c>
      <c r="CZ7" s="39">
        <v>79.22</v>
      </c>
      <c r="DA7" s="39">
        <v>75.72</v>
      </c>
      <c r="DB7" s="39">
        <v>81.31</v>
      </c>
      <c r="DC7" s="39">
        <v>81.459999999999994</v>
      </c>
      <c r="DD7" s="39">
        <v>81.680000000000007</v>
      </c>
      <c r="DE7" s="39">
        <v>80.989999999999995</v>
      </c>
      <c r="DF7" s="39">
        <v>80.930000000000007</v>
      </c>
      <c r="DG7" s="39">
        <v>89.92</v>
      </c>
      <c r="DH7" s="39">
        <v>49.52</v>
      </c>
      <c r="DI7" s="39">
        <v>50.52</v>
      </c>
      <c r="DJ7" s="39">
        <v>52.1</v>
      </c>
      <c r="DK7" s="39">
        <v>47.59</v>
      </c>
      <c r="DL7" s="39">
        <v>49.35</v>
      </c>
      <c r="DM7" s="39">
        <v>46.67</v>
      </c>
      <c r="DN7" s="39">
        <v>47.7</v>
      </c>
      <c r="DO7" s="39">
        <v>48.14</v>
      </c>
      <c r="DP7" s="39">
        <v>46.61</v>
      </c>
      <c r="DQ7" s="39">
        <v>47.97</v>
      </c>
      <c r="DR7" s="39">
        <v>48.85</v>
      </c>
      <c r="DS7" s="39">
        <v>3.51</v>
      </c>
      <c r="DT7" s="39">
        <v>1.53</v>
      </c>
      <c r="DU7" s="39">
        <v>1.41</v>
      </c>
      <c r="DV7" s="39">
        <v>1.22</v>
      </c>
      <c r="DW7" s="39">
        <v>1.27</v>
      </c>
      <c r="DX7" s="39">
        <v>10.029999999999999</v>
      </c>
      <c r="DY7" s="39">
        <v>7.26</v>
      </c>
      <c r="DZ7" s="39">
        <v>11.13</v>
      </c>
      <c r="EA7" s="39">
        <v>10.84</v>
      </c>
      <c r="EB7" s="39">
        <v>15.33</v>
      </c>
      <c r="EC7" s="39">
        <v>17.8</v>
      </c>
      <c r="ED7" s="39">
        <v>0.73</v>
      </c>
      <c r="EE7" s="39">
        <v>0.46</v>
      </c>
      <c r="EF7" s="39">
        <v>0.09</v>
      </c>
      <c r="EG7" s="39">
        <v>0.27</v>
      </c>
      <c r="EH7" s="39">
        <v>0.44</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FJPCA218029a</cp:lastModifiedBy>
  <cp:lastPrinted>2020-02-04T01:26:00Z</cp:lastPrinted>
  <dcterms:created xsi:type="dcterms:W3CDTF">2019-12-05T04:15:28Z</dcterms:created>
  <dcterms:modified xsi:type="dcterms:W3CDTF">2020-02-04T02:28:19Z</dcterms:modified>
  <cp:category/>
</cp:coreProperties>
</file>