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11812\Desktop\0210\"/>
    </mc:Choice>
  </mc:AlternateContent>
  <workbookProtection workbookAlgorithmName="SHA-512" workbookHashValue="op0omugbloh8kA0BRCfLheDrObWqSQJACAJZd8SxLHoSVy+J8ViI5XM/EEy2dmhIPXHM69esZuoZ5bqH60WC8w==" workbookSaltValue="IwhIPkDsX/6oyNkHt4YqfA==" workbookSpinCount="100000" lockStructure="1"/>
  <bookViews>
    <workbookView xWindow="0" yWindow="0" windowWidth="23040" windowHeight="916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<sst xmlns="http://schemas.openxmlformats.org/spreadsheetml/2006/main" count="228" uniqueCount="115">
  <si>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</si>
  <si>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</si>
  <si>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</si>
  <si>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</si>
  <si>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</si>
  <si>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</si>
  <si>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</si>
  <si>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</si>
  <si>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</si>
  <si>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</si>
  <si>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</si>
  <si>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</si>
  <si>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</si>
  <si>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</si>
  <si>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</si>
  <si>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</si>
  <si>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</si>
  <si>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</si>
  <si>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</si>
  <si>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</si>
  <si>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</si>
  <si>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</si>
  <si>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</si>
  <si>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</si>
  <si>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</si>
  <si>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</si>
  <si>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</si>
  <si>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</si>
  <si>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</si>
  <si>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</si>
  <si>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</si>
  <si>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</si>
  <si>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</si>
  <si>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</si>
  <si>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</si>
  <si>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</si>
  <si>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</si>
  <si>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</si>
  <si>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</si>
  <si>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</si>
  <si>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</si>
  <si>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</si>
  <si>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</si>
  <si>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</si>
  <si>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</si>
  <si>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</si>
  <si>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</si>
  <si>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</si>
  <si>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</si>
  <si>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</si>
  <si>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</si>
  <si>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</si>
  <si>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</si>
  <si>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</si>
  <si>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</si>
  <si>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</si>
  <si>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</si>
  <si>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</si>
  <si>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</si>
  <si>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</si>
  <si>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</si>
  <si>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</si>
  <si>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</si>
  <si>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</si>
  <si>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</si>
  <si>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</si>
  <si>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</si>
  <si>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</si>
  <si>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</si>
  <si>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</si>
  <si>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</si>
  <si>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</si>
  <si>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</si>
  <si>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</si>
  <si>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</si>
  <si>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</si>
  <si>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</si>
  <si>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</si>
  <si>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</si>
  <si>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</si>
  <si>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</si>
  <si>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</si>
  <si>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</si>
  <si>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</si>
  <si>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</si>
  <si>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</si>
  <si>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</si>
  <si>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</si>
  <si>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</si>
  <si>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</si>
  <si>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</si>
  <si>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</si>
  <si>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</si>
  <si>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</si>
  <si>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</si>
  <si>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</si>
  <si>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</si>
  <si>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</si>
  <si>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</si>
  <si>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</si>
  <si>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</si>
  <si>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</si>
  <si>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</si>
  <si>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</si>
  <si>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</si>
  <si>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</si>
  <si>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</si>
  <si>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</si>
  <si>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</si>
  <si>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</si>
  <si>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</si>
  <si>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</si>
  <si>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管渠改善率は、平成26年度から平成30年度にかけて0％となっている。
　平成30年度末で19年が経過しており、状況把握が必要となってきている。</t>
    <rPh sb="1" eb="3">
      <t>カンキョ</t>
    </rPh>
    <rPh sb="3" eb="5">
      <t>カイゼン</t>
    </rPh>
    <rPh sb="5" eb="6">
      <t>リツ</t>
    </rPh>
    <rPh sb="8" eb="10">
      <t>ヘイセイ</t>
    </rPh>
    <rPh sb="12" eb="14">
      <t>ネンド</t>
    </rPh>
    <rPh sb="16" eb="18">
      <t>ヘイセイ</t>
    </rPh>
    <rPh sb="20" eb="22">
      <t>ネンド</t>
    </rPh>
    <rPh sb="37" eb="39">
      <t>ヘイセイ</t>
    </rPh>
    <rPh sb="41" eb="43">
      <t>ネンド</t>
    </rPh>
    <rPh sb="43" eb="44">
      <t>マツ</t>
    </rPh>
    <rPh sb="47" eb="48">
      <t>ネン</t>
    </rPh>
    <rPh sb="49" eb="51">
      <t>ケイカ</t>
    </rPh>
    <rPh sb="56" eb="58">
      <t>ジョウキョウ</t>
    </rPh>
    <rPh sb="58" eb="60">
      <t>ハアク</t>
    </rPh>
    <rPh sb="61" eb="63">
      <t>ヒツヨウ</t>
    </rPh>
    <phoneticPr fontId="4"/>
  </si>
  <si>
    <t xml:space="preserve">　収益的収支比率は、H26から増加傾向である。100%に近づくよう、経営改善に向けた取り組みが必要な状況である。
　企業債残高対事業規模比率は、H27までと比べて低いが、一般会計繰入基準を総務省基準に基づいて算定したためである。
　経費回収率は平均値の35.03%に比べて56.14%と高く、汚水処理原価は平均値の525.22円に比べて297.79円と低くなっている。これは平成２９年度まで多かった施設の修繕が平成３０年度には無かったためであり施設の老朽化に伴い修繕の必要があれば変化していくものと考えられる。在住家庭の接続は完了しており、接続率の増加は今後見込めない状況であるため今後も、適正な使用料収入の確保及び汚水処理費の削減が必要である。
　施設利用率は平均値の35.34%に比べて47.37%と高くなっている。
　水洗化率は100％である。
</t>
    <rPh sb="1" eb="4">
      <t>シュウエキテキ</t>
    </rPh>
    <rPh sb="4" eb="6">
      <t>シュウシ</t>
    </rPh>
    <rPh sb="6" eb="8">
      <t>ヒリツ</t>
    </rPh>
    <rPh sb="15" eb="17">
      <t>ゾウカ</t>
    </rPh>
    <rPh sb="17" eb="19">
      <t>ケイコウ</t>
    </rPh>
    <rPh sb="28" eb="29">
      <t>チカ</t>
    </rPh>
    <rPh sb="34" eb="36">
      <t>ケイエイ</t>
    </rPh>
    <rPh sb="36" eb="38">
      <t>カイゼン</t>
    </rPh>
    <rPh sb="39" eb="40">
      <t>ム</t>
    </rPh>
    <rPh sb="42" eb="43">
      <t>ト</t>
    </rPh>
    <rPh sb="44" eb="45">
      <t>ク</t>
    </rPh>
    <rPh sb="47" eb="49">
      <t>ヒツヨウ</t>
    </rPh>
    <rPh sb="50" eb="52">
      <t>ジョウキョウ</t>
    </rPh>
    <rPh sb="104" eb="106">
      <t>サンテイ</t>
    </rPh>
    <rPh sb="116" eb="118">
      <t>ケイヒ</t>
    </rPh>
    <rPh sb="118" eb="120">
      <t>カイシュウ</t>
    </rPh>
    <rPh sb="120" eb="121">
      <t>リツ</t>
    </rPh>
    <rPh sb="122" eb="125">
      <t>ヘイキンチ</t>
    </rPh>
    <rPh sb="133" eb="134">
      <t>クラ</t>
    </rPh>
    <rPh sb="143" eb="144">
      <t>タカ</t>
    </rPh>
    <rPh sb="163" eb="164">
      <t>エン</t>
    </rPh>
    <rPh sb="174" eb="175">
      <t>エン</t>
    </rPh>
    <rPh sb="176" eb="177">
      <t>ヒク</t>
    </rPh>
    <rPh sb="187" eb="189">
      <t>ヘイセイ</t>
    </rPh>
    <rPh sb="191" eb="193">
      <t>ネンド</t>
    </rPh>
    <rPh sb="195" eb="196">
      <t>オオ</t>
    </rPh>
    <rPh sb="199" eb="201">
      <t>シセツ</t>
    </rPh>
    <rPh sb="202" eb="204">
      <t>シュウゼン</t>
    </rPh>
    <rPh sb="205" eb="207">
      <t>ヘイセイ</t>
    </rPh>
    <rPh sb="209" eb="211">
      <t>ネンド</t>
    </rPh>
    <rPh sb="213" eb="214">
      <t>ナ</t>
    </rPh>
    <rPh sb="222" eb="224">
      <t>シセツ</t>
    </rPh>
    <rPh sb="225" eb="228">
      <t>ロウキュウカ</t>
    </rPh>
    <rPh sb="229" eb="230">
      <t>トモナ</t>
    </rPh>
    <rPh sb="231" eb="233">
      <t>シュウゼン</t>
    </rPh>
    <rPh sb="234" eb="236">
      <t>ヒツヨウ</t>
    </rPh>
    <rPh sb="240" eb="242">
      <t>ヘンカ</t>
    </rPh>
    <rPh sb="249" eb="250">
      <t>カンガ</t>
    </rPh>
    <rPh sb="255" eb="257">
      <t>ザイジュウ</t>
    </rPh>
    <rPh sb="257" eb="259">
      <t>カテイ</t>
    </rPh>
    <rPh sb="260" eb="262">
      <t>セツゾク</t>
    </rPh>
    <rPh sb="263" eb="265">
      <t>カンリョウ</t>
    </rPh>
    <rPh sb="270" eb="272">
      <t>セツゾク</t>
    </rPh>
    <rPh sb="272" eb="273">
      <t>リツ</t>
    </rPh>
    <rPh sb="274" eb="276">
      <t>ゾウカ</t>
    </rPh>
    <rPh sb="277" eb="279">
      <t>コンゴ</t>
    </rPh>
    <rPh sb="279" eb="281">
      <t>ミコ</t>
    </rPh>
    <rPh sb="284" eb="286">
      <t>ジョウキョウ</t>
    </rPh>
    <rPh sb="291" eb="293">
      <t>コンゴ</t>
    </rPh>
    <rPh sb="295" eb="297">
      <t>テキセイ</t>
    </rPh>
    <rPh sb="298" eb="301">
      <t>シヨウリョウ</t>
    </rPh>
    <rPh sb="301" eb="303">
      <t>シュウニュウ</t>
    </rPh>
    <rPh sb="304" eb="306">
      <t>カクホ</t>
    </rPh>
    <rPh sb="306" eb="307">
      <t>オヨ</t>
    </rPh>
    <rPh sb="308" eb="310">
      <t>オスイ</t>
    </rPh>
    <rPh sb="310" eb="312">
      <t>ショリ</t>
    </rPh>
    <rPh sb="312" eb="313">
      <t>ヒ</t>
    </rPh>
    <rPh sb="314" eb="316">
      <t>サクゲン</t>
    </rPh>
    <rPh sb="317" eb="319">
      <t>ヒツヨウ</t>
    </rPh>
    <rPh sb="325" eb="327">
      <t>シセツ</t>
    </rPh>
    <rPh sb="327" eb="330">
      <t>リヨウリツ</t>
    </rPh>
    <rPh sb="331" eb="334">
      <t>ヘイキンチ</t>
    </rPh>
    <rPh sb="342" eb="343">
      <t>クラ</t>
    </rPh>
    <rPh sb="352" eb="353">
      <t>タカ</t>
    </rPh>
    <rPh sb="362" eb="365">
      <t>スイセンカ</t>
    </rPh>
    <rPh sb="365" eb="366">
      <t>リツ</t>
    </rPh>
    <phoneticPr fontId="4"/>
  </si>
  <si>
    <t>　経営の健全性、効率性について、H30年度は大規模な修繕等がなかったため一時的に数値が改善されているが、施設設備の状況から修繕等は必要となるため今後も適正な使用料収入の確保及び汚水処理費の削減、経営改善に向けた取り組みが必要な状況である。
　老朽化の状況については、状況把握が必要となってきている。</t>
    <rPh sb="1" eb="3">
      <t>ケイエイ</t>
    </rPh>
    <rPh sb="4" eb="7">
      <t>ケンゼンセイ</t>
    </rPh>
    <rPh sb="8" eb="11">
      <t>コウリツセイ</t>
    </rPh>
    <rPh sb="19" eb="21">
      <t>ネンド</t>
    </rPh>
    <rPh sb="22" eb="25">
      <t>ダイキボ</t>
    </rPh>
    <rPh sb="26" eb="28">
      <t>シュウゼン</t>
    </rPh>
    <rPh sb="28" eb="29">
      <t>トウ</t>
    </rPh>
    <rPh sb="36" eb="39">
      <t>イチジテキ</t>
    </rPh>
    <rPh sb="40" eb="42">
      <t>スウチ</t>
    </rPh>
    <rPh sb="43" eb="45">
      <t>カイゼン</t>
    </rPh>
    <rPh sb="52" eb="54">
      <t>シセツ</t>
    </rPh>
    <rPh sb="54" eb="56">
      <t>セツビ</t>
    </rPh>
    <rPh sb="57" eb="59">
      <t>ジョウキョウ</t>
    </rPh>
    <rPh sb="61" eb="63">
      <t>シュウゼン</t>
    </rPh>
    <rPh sb="63" eb="64">
      <t>トウ</t>
    </rPh>
    <rPh sb="65" eb="67">
      <t>ヒツヨウ</t>
    </rPh>
    <rPh sb="72" eb="74">
      <t>コンゴ</t>
    </rPh>
    <rPh sb="121" eb="124">
      <t>ロウキュウカ</t>
    </rPh>
    <rPh sb="125" eb="12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</si>
</sst>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F6-4080-8CF7-A8C1C49A1E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12F6-4080-8CF7-A8C1C49A1E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47.37</c:v>
                </c:pt>
                <c:pt idx="1">
                  <c:v>47.37</c:v>
                </c:pt>
                <c:pt idx="2">
                  <c:v>47.37</c:v>
                </c:pt>
                <c:pt idx="3">
                  <c:v>47.37</c:v>
                </c:pt>
                <c:pt idx="4">
                  <c:v>47.37</c:v>
                </c:pt>
              </c:numCache>
            </c:numRef>
          </c:val>
          <c:extLst>
            <c:ext xmlns:c16="http://schemas.microsoft.com/office/drawing/2014/chart" uri="{C3380CC4-5D6E-409C-BE32-E72D297353CC}">
              <c16:uniqueId val="{00000000-53AF-4C55-A0D3-765C878589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34.92</c:v>
                </c:pt>
                <c:pt idx="2">
                  <c:v>36.44</c:v>
                </c:pt>
                <c:pt idx="3">
                  <c:v>34.29</c:v>
                </c:pt>
                <c:pt idx="4">
                  <c:v>35.340000000000003</c:v>
                </c:pt>
              </c:numCache>
            </c:numRef>
          </c:val>
          <c:smooth val="0"/>
          <c:extLst>
            <c:ext xmlns:c16="http://schemas.microsoft.com/office/drawing/2014/chart" uri="{C3380CC4-5D6E-409C-BE32-E72D297353CC}">
              <c16:uniqueId val="{00000001-53AF-4C55-A0D3-765C878589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5FC-4A09-8129-F2770ADDBEA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88.64</c:v>
                </c:pt>
                <c:pt idx="2">
                  <c:v>89.93</c:v>
                </c:pt>
                <c:pt idx="3">
                  <c:v>89.88</c:v>
                </c:pt>
                <c:pt idx="4">
                  <c:v>91.52</c:v>
                </c:pt>
              </c:numCache>
            </c:numRef>
          </c:val>
          <c:smooth val="0"/>
          <c:extLst>
            <c:ext xmlns:c16="http://schemas.microsoft.com/office/drawing/2014/chart" uri="{C3380CC4-5D6E-409C-BE32-E72D297353CC}">
              <c16:uniqueId val="{00000001-55FC-4A09-8129-F2770ADDBEA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75.72</c:v>
                </c:pt>
                <c:pt idx="1">
                  <c:v>77.650000000000006</c:v>
                </c:pt>
                <c:pt idx="2">
                  <c:v>88.6</c:v>
                </c:pt>
                <c:pt idx="3">
                  <c:v>83.31</c:v>
                </c:pt>
                <c:pt idx="4">
                  <c:v>100</c:v>
                </c:pt>
              </c:numCache>
            </c:numRef>
          </c:val>
          <c:extLst>
            <c:ext xmlns:c16="http://schemas.microsoft.com/office/drawing/2014/chart" uri="{C3380CC4-5D6E-409C-BE32-E72D297353CC}">
              <c16:uniqueId val="{00000000-A5B5-42C8-8D98-A783D774D2E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B5-42C8-8D98-A783D774D2E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C6-44CE-B3AA-B765F9F4EDB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C6-44CE-B3AA-B765F9F4EDB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BD-496C-88D3-F0829DBA09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BD-496C-88D3-F0829DBA09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B4-46BD-A403-A4228951CD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B4-46BD-A403-A4228951CD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94-434F-8D06-05B1948734A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94-434F-8D06-05B1948734A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4866.03</c:v>
                </c:pt>
                <c:pt idx="1">
                  <c:v>4867.72</c:v>
                </c:pt>
                <c:pt idx="2">
                  <c:v>1533.33</c:v>
                </c:pt>
                <c:pt idx="3">
                  <c:v>624.72</c:v>
                </c:pt>
                <c:pt idx="4" formatCode="#,##0.00;&quot;△&quot;#,##0.00">
                  <c:v>0</c:v>
                </c:pt>
              </c:numCache>
            </c:numRef>
          </c:val>
          <c:extLst>
            <c:ext xmlns:c16="http://schemas.microsoft.com/office/drawing/2014/chart" uri="{C3380CC4-5D6E-409C-BE32-E72D297353CC}">
              <c16:uniqueId val="{00000000-4F96-4A48-ADA5-60488ABE616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2464.06</c:v>
                </c:pt>
                <c:pt idx="2">
                  <c:v>1914.94</c:v>
                </c:pt>
                <c:pt idx="3">
                  <c:v>1759.36</c:v>
                </c:pt>
                <c:pt idx="4">
                  <c:v>1837.88</c:v>
                </c:pt>
              </c:numCache>
            </c:numRef>
          </c:val>
          <c:smooth val="0"/>
          <c:extLst>
            <c:ext xmlns:c16="http://schemas.microsoft.com/office/drawing/2014/chart" uri="{C3380CC4-5D6E-409C-BE32-E72D297353CC}">
              <c16:uniqueId val="{00000001-4F96-4A48-ADA5-60488ABE616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18.41</c:v>
                </c:pt>
                <c:pt idx="1">
                  <c:v>14.71</c:v>
                </c:pt>
                <c:pt idx="2">
                  <c:v>15.35</c:v>
                </c:pt>
                <c:pt idx="3">
                  <c:v>24.15</c:v>
                </c:pt>
                <c:pt idx="4">
                  <c:v>56.14</c:v>
                </c:pt>
              </c:numCache>
            </c:numRef>
          </c:val>
          <c:extLst>
            <c:ext xmlns:c16="http://schemas.microsoft.com/office/drawing/2014/chart" uri="{C3380CC4-5D6E-409C-BE32-E72D297353CC}">
              <c16:uniqueId val="{00000000-4FB8-4DFD-A040-D4AECF4DF6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32.909999999999997</c:v>
                </c:pt>
                <c:pt idx="2">
                  <c:v>34.020000000000003</c:v>
                </c:pt>
                <c:pt idx="3">
                  <c:v>37.200000000000003</c:v>
                </c:pt>
                <c:pt idx="4">
                  <c:v>35.03</c:v>
                </c:pt>
              </c:numCache>
            </c:numRef>
          </c:val>
          <c:smooth val="0"/>
          <c:extLst>
            <c:ext xmlns:c16="http://schemas.microsoft.com/office/drawing/2014/chart" uri="{C3380CC4-5D6E-409C-BE32-E72D297353CC}">
              <c16:uniqueId val="{00000001-4FB8-4DFD-A040-D4AECF4DF6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839.58</c:v>
                </c:pt>
                <c:pt idx="1">
                  <c:v>1034.6500000000001</c:v>
                </c:pt>
                <c:pt idx="2">
                  <c:v>956.89</c:v>
                </c:pt>
                <c:pt idx="3">
                  <c:v>639.57000000000005</c:v>
                </c:pt>
                <c:pt idx="4">
                  <c:v>297.79000000000002</c:v>
                </c:pt>
              </c:numCache>
            </c:numRef>
          </c:val>
          <c:extLst>
            <c:ext xmlns:c16="http://schemas.microsoft.com/office/drawing/2014/chart" uri="{C3380CC4-5D6E-409C-BE32-E72D297353CC}">
              <c16:uniqueId val="{00000000-6247-49B9-8779-A7217FB07A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561.54</c:v>
                </c:pt>
                <c:pt idx="2">
                  <c:v>553.77</c:v>
                </c:pt>
                <c:pt idx="3">
                  <c:v>508.64</c:v>
                </c:pt>
                <c:pt idx="4">
                  <c:v>525.22</c:v>
                </c:pt>
              </c:numCache>
            </c:numRef>
          </c:val>
          <c:smooth val="0"/>
          <c:extLst>
            <c:ext xmlns:c16="http://schemas.microsoft.com/office/drawing/2014/chart" uri="{C3380CC4-5D6E-409C-BE32-E72D297353CC}">
              <c16:uniqueId val="{00000001-6247-49B9-8779-A7217FB07A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33"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山梨県　身延町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小規模集合排水処理</v>
      </c>
      <c r="Q8" s="77"/>
      <c r="R8" s="77"/>
      <c r="S8" s="77"/>
      <c r="T8" s="77"/>
      <c r="U8" s="77"/>
      <c r="V8" s="77"/>
      <c r="W8" s="77" t="str">
        <f>データ!L6</f>
        <v>I2</v>
      </c>
      <c r="X8" s="77"/>
      <c r="Y8" s="77"/>
      <c r="Z8" s="77"/>
      <c r="AA8" s="77"/>
      <c r="AB8" s="77"/>
      <c r="AC8" s="77"/>
      <c r="AD8" s="78" t="str">
        <f>データ!$M$6</f>
        <v>非設置</v>
      </c>
      <c r="AE8" s="78"/>
      <c r="AF8" s="78"/>
      <c r="AG8" s="78"/>
      <c r="AH8" s="78"/>
      <c r="AI8" s="78"/>
      <c r="AJ8" s="78"/>
      <c r="AK8" s="3"/>
      <c r="AL8" s="74">
        <f>データ!S6</f>
        <v>11892</v>
      </c>
      <c r="AM8" s="74"/>
      <c r="AN8" s="74"/>
      <c r="AO8" s="74"/>
      <c r="AP8" s="74"/>
      <c r="AQ8" s="74"/>
      <c r="AR8" s="74"/>
      <c r="AS8" s="74"/>
      <c r="AT8" s="73">
        <f>データ!T6</f>
        <v>301.98</v>
      </c>
      <c r="AU8" s="73"/>
      <c r="AV8" s="73"/>
      <c r="AW8" s="73"/>
      <c r="AX8" s="73"/>
      <c r="AY8" s="73"/>
      <c r="AZ8" s="73"/>
      <c r="BA8" s="73"/>
      <c r="BB8" s="73">
        <f>データ!U6</f>
        <v>39.380000000000003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2">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2">
      <c r="A10" s="2"/>
      <c r="B10" s="73" t="str">
        <f>データ!N6</f>
        <v>-</v>
      </c>
      <c r="C10" s="73"/>
      <c r="D10" s="73"/>
      <c r="E10" s="73"/>
      <c r="F10" s="73"/>
      <c r="G10" s="73"/>
      <c r="H10" s="73"/>
      <c r="I10" s="73" t="str">
        <f>データ!O6</f>
        <v>該当数値なし</v>
      </c>
      <c r="J10" s="73"/>
      <c r="K10" s="73"/>
      <c r="L10" s="73"/>
      <c r="M10" s="73"/>
      <c r="N10" s="73"/>
      <c r="O10" s="73"/>
      <c r="P10" s="73">
        <f>データ!P6</f>
        <v>0.21</v>
      </c>
      <c r="Q10" s="73"/>
      <c r="R10" s="73"/>
      <c r="S10" s="73"/>
      <c r="T10" s="73"/>
      <c r="U10" s="73"/>
      <c r="V10" s="73"/>
      <c r="W10" s="73">
        <f>データ!Q6</f>
        <v>100</v>
      </c>
      <c r="X10" s="73"/>
      <c r="Y10" s="73"/>
      <c r="Z10" s="73"/>
      <c r="AA10" s="73"/>
      <c r="AB10" s="73"/>
      <c r="AC10" s="73"/>
      <c r="AD10" s="74">
        <f>データ!R6</f>
        <v>3490</v>
      </c>
      <c r="AE10" s="74"/>
      <c r="AF10" s="74"/>
      <c r="AG10" s="74"/>
      <c r="AH10" s="74"/>
      <c r="AI10" s="74"/>
      <c r="AJ10" s="74"/>
      <c r="AK10" s="2"/>
      <c r="AL10" s="74">
        <f>データ!V6</f>
        <v>25</v>
      </c>
      <c r="AM10" s="74"/>
      <c r="AN10" s="74"/>
      <c r="AO10" s="74"/>
      <c r="AP10" s="74"/>
      <c r="AQ10" s="74"/>
      <c r="AR10" s="74"/>
      <c r="AS10" s="74"/>
      <c r="AT10" s="73">
        <f>データ!W6</f>
        <v>0.01</v>
      </c>
      <c r="AU10" s="73"/>
      <c r="AV10" s="73"/>
      <c r="AW10" s="73"/>
      <c r="AX10" s="73"/>
      <c r="AY10" s="73"/>
      <c r="AZ10" s="73"/>
      <c r="BA10" s="73"/>
      <c r="BB10" s="73">
        <f>データ!X6</f>
        <v>2500</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44</v>
      </c>
      <c r="N86" s="26" t="s">
        <v>45</v>
      </c>
      <c r="O86" s="26" t="str">
        <f>データ!EO6</f>
        <v>【0.00】</v>
      </c>
    </row>
  </sheetData>
  <sheetProtection algorithmName="SHA-512" hashValue="Tfk4F7SStS7pFLrPP181nR+xWWB+kcXxXqwT/r1p0q0MJhyfGRsy2OQDf77Wzo8RyCWB4oLSGxWfwddFMlP3PQ==" saltValue="uTEPc7pfwM7BLFCWhhWc0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193658</v>
      </c>
      <c r="D6" s="33">
        <f t="shared" si="3"/>
        <v>47</v>
      </c>
      <c r="E6" s="33">
        <f t="shared" si="3"/>
        <v>17</v>
      </c>
      <c r="F6" s="33">
        <f t="shared" si="3"/>
        <v>9</v>
      </c>
      <c r="G6" s="33">
        <f t="shared" si="3"/>
        <v>0</v>
      </c>
      <c r="H6" s="33" t="str">
        <f t="shared" si="3"/>
        <v>山梨県　身延町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0.21</v>
      </c>
      <c r="Q6" s="34">
        <f t="shared" si="3"/>
        <v>100</v>
      </c>
      <c r="R6" s="34">
        <f t="shared" si="3"/>
        <v>3490</v>
      </c>
      <c r="S6" s="34">
        <f t="shared" si="3"/>
        <v>11892</v>
      </c>
      <c r="T6" s="34">
        <f t="shared" si="3"/>
        <v>301.98</v>
      </c>
      <c r="U6" s="34">
        <f t="shared" si="3"/>
        <v>39.380000000000003</v>
      </c>
      <c r="V6" s="34">
        <f t="shared" si="3"/>
        <v>25</v>
      </c>
      <c r="W6" s="34">
        <f t="shared" si="3"/>
        <v>0.01</v>
      </c>
      <c r="X6" s="34">
        <f t="shared" si="3"/>
        <v>2500</v>
      </c>
      <c r="Y6" s="35">
        <f>IF(Y7="",NA(),Y7)</f>
        <v>75.72</v>
      </c>
      <c r="Z6" s="35">
        <f t="shared" ref="Z6:AH6" si="4">IF(Z7="",NA(),Z7)</f>
        <v>77.650000000000006</v>
      </c>
      <c r="AA6" s="35">
        <f t="shared" si="4"/>
        <v>88.6</v>
      </c>
      <c r="AB6" s="35">
        <f t="shared" si="4"/>
        <v>83.31</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4866.03</v>
      </c>
      <c r="BG6" s="35">
        <f t="shared" ref="BG6:BO6" si="7">IF(BG7="",NA(),BG7)</f>
        <v>4867.72</v>
      </c>
      <c r="BH6" s="35">
        <f t="shared" si="7"/>
        <v>1533.33</v>
      </c>
      <c r="BI6" s="35">
        <f t="shared" si="7"/>
        <v>624.72</v>
      </c>
      <c r="BJ6" s="34">
        <f t="shared" si="7"/>
        <v>0</v>
      </c>
      <c r="BK6" s="35">
        <f t="shared" si="7"/>
        <v>2784</v>
      </c>
      <c r="BL6" s="35">
        <f t="shared" si="7"/>
        <v>2464.06</v>
      </c>
      <c r="BM6" s="35">
        <f t="shared" si="7"/>
        <v>1914.94</v>
      </c>
      <c r="BN6" s="35">
        <f t="shared" si="7"/>
        <v>1759.36</v>
      </c>
      <c r="BO6" s="35">
        <f t="shared" si="7"/>
        <v>1837.88</v>
      </c>
      <c r="BP6" s="34" t="str">
        <f>IF(BP7="","",IF(BP7="-","【-】","【"&amp;SUBSTITUTE(TEXT(BP7,"#,##0.00"),"-","△")&amp;"】"))</f>
        <v>【1,937.22】</v>
      </c>
      <c r="BQ6" s="35">
        <f>IF(BQ7="",NA(),BQ7)</f>
        <v>18.41</v>
      </c>
      <c r="BR6" s="35">
        <f t="shared" ref="BR6:BZ6" si="8">IF(BR7="",NA(),BR7)</f>
        <v>14.71</v>
      </c>
      <c r="BS6" s="35">
        <f t="shared" si="8"/>
        <v>15.35</v>
      </c>
      <c r="BT6" s="35">
        <f t="shared" si="8"/>
        <v>24.15</v>
      </c>
      <c r="BU6" s="35">
        <f t="shared" si="8"/>
        <v>56.14</v>
      </c>
      <c r="BV6" s="35">
        <f t="shared" si="8"/>
        <v>29.21</v>
      </c>
      <c r="BW6" s="35">
        <f t="shared" si="8"/>
        <v>32.909999999999997</v>
      </c>
      <c r="BX6" s="35">
        <f t="shared" si="8"/>
        <v>34.020000000000003</v>
      </c>
      <c r="BY6" s="35">
        <f t="shared" si="8"/>
        <v>37.200000000000003</v>
      </c>
      <c r="BZ6" s="35">
        <f t="shared" si="8"/>
        <v>35.03</v>
      </c>
      <c r="CA6" s="34" t="str">
        <f>IF(CA7="","",IF(CA7="-","【-】","【"&amp;SUBSTITUTE(TEXT(CA7,"#,##0.00"),"-","△")&amp;"】"))</f>
        <v>【35.30】</v>
      </c>
      <c r="CB6" s="35">
        <f>IF(CB7="",NA(),CB7)</f>
        <v>839.58</v>
      </c>
      <c r="CC6" s="35">
        <f t="shared" ref="CC6:CK6" si="9">IF(CC7="",NA(),CC7)</f>
        <v>1034.6500000000001</v>
      </c>
      <c r="CD6" s="35">
        <f t="shared" si="9"/>
        <v>956.89</v>
      </c>
      <c r="CE6" s="35">
        <f t="shared" si="9"/>
        <v>639.57000000000005</v>
      </c>
      <c r="CF6" s="35">
        <f t="shared" si="9"/>
        <v>297.79000000000002</v>
      </c>
      <c r="CG6" s="35">
        <f t="shared" si="9"/>
        <v>620.01</v>
      </c>
      <c r="CH6" s="35">
        <f t="shared" si="9"/>
        <v>561.54</v>
      </c>
      <c r="CI6" s="35">
        <f t="shared" si="9"/>
        <v>553.77</v>
      </c>
      <c r="CJ6" s="35">
        <f t="shared" si="9"/>
        <v>508.64</v>
      </c>
      <c r="CK6" s="35">
        <f t="shared" si="9"/>
        <v>525.22</v>
      </c>
      <c r="CL6" s="34" t="str">
        <f>IF(CL7="","",IF(CL7="-","【-】","【"&amp;SUBSTITUTE(TEXT(CL7,"#,##0.00"),"-","△")&amp;"】"))</f>
        <v>【521.14】</v>
      </c>
      <c r="CM6" s="35">
        <f>IF(CM7="",NA(),CM7)</f>
        <v>47.37</v>
      </c>
      <c r="CN6" s="35">
        <f t="shared" ref="CN6:CV6" si="10">IF(CN7="",NA(),CN7)</f>
        <v>47.37</v>
      </c>
      <c r="CO6" s="35">
        <f t="shared" si="10"/>
        <v>47.37</v>
      </c>
      <c r="CP6" s="35">
        <f t="shared" si="10"/>
        <v>47.37</v>
      </c>
      <c r="CQ6" s="35">
        <f t="shared" si="10"/>
        <v>47.37</v>
      </c>
      <c r="CR6" s="35">
        <f t="shared" si="10"/>
        <v>43.1</v>
      </c>
      <c r="CS6" s="35">
        <f t="shared" si="10"/>
        <v>34.92</v>
      </c>
      <c r="CT6" s="35">
        <f t="shared" si="10"/>
        <v>36.44</v>
      </c>
      <c r="CU6" s="35">
        <f t="shared" si="10"/>
        <v>34.29</v>
      </c>
      <c r="CV6" s="35">
        <f t="shared" si="10"/>
        <v>35.340000000000003</v>
      </c>
      <c r="CW6" s="34" t="str">
        <f>IF(CW7="","",IF(CW7="-","【-】","【"&amp;SUBSTITUTE(TEXT(CW7,"#,##0.00"),"-","△")&amp;"】"))</f>
        <v>【35.75】</v>
      </c>
      <c r="CX6" s="35">
        <f>IF(CX7="",NA(),CX7)</f>
        <v>100</v>
      </c>
      <c r="CY6" s="35">
        <f t="shared" ref="CY6:DG6" si="11">IF(CY7="",NA(),CY7)</f>
        <v>100</v>
      </c>
      <c r="CZ6" s="35">
        <f t="shared" si="11"/>
        <v>100</v>
      </c>
      <c r="DA6" s="35">
        <f t="shared" si="11"/>
        <v>100</v>
      </c>
      <c r="DB6" s="35">
        <f t="shared" si="11"/>
        <v>100</v>
      </c>
      <c r="DC6" s="35">
        <f t="shared" si="11"/>
        <v>88.02</v>
      </c>
      <c r="DD6" s="35">
        <f t="shared" si="11"/>
        <v>88.64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4">
        <f t="shared" si="14"/>
        <v>0</v>
      </c>
      <c r="EO6" s="34" t="str">
        <f>IF(EO7="","",IF(EO7="-","【-】","【"&amp;SUBSTITUTE(TEXT(EO7,"#,##0.00"),"-","△")&amp;"】"))</f>
        <v>【0.00】</v>
      </c>
    </row>
    <row r="7" spans="1:145" s="36" customFormat="1" x14ac:dyDescent="0.2">
      <c r="A7" s="28"/>
      <c r="B7" s="37">
        <v>2018</v>
      </c>
      <c r="C7" s="37">
        <v>193658</v>
      </c>
      <c r="D7" s="37">
        <v>47</v>
      </c>
      <c r="E7" s="37">
        <v>17</v>
      </c>
      <c r="F7" s="37">
        <v>9</v>
      </c>
      <c r="G7" s="37">
        <v>0</v>
      </c>
      <c r="H7" s="37" t="s">
        <v>99</v>
      </c>
      <c r="I7" s="37" t="s">
        <v>100</v>
      </c>
      <c r="J7" s="37" t="s">
        <v>101</v>
      </c>
      <c r="K7" s="37" t="s">
        <v>102</v>
      </c>
      <c r="L7" s="37" t="s">
        <v>103</v>
      </c>
      <c r="M7" s="37" t="s">
        <v>104</v>
      </c>
      <c r="N7" s="38" t="s">
        <v>105</v>
      </c>
      <c r="O7" s="38" t="s">
        <v>106</v>
      </c>
      <c r="P7" s="38">
        <v>0.21</v>
      </c>
      <c r="Q7" s="38">
        <v>100</v>
      </c>
      <c r="R7" s="38">
        <v>3490</v>
      </c>
      <c r="S7" s="38">
        <v>11892</v>
      </c>
      <c r="T7" s="38">
        <v>301.98</v>
      </c>
      <c r="U7" s="38">
        <v>39.380000000000003</v>
      </c>
      <c r="V7" s="38">
        <v>25</v>
      </c>
      <c r="W7" s="38">
        <v>0.01</v>
      </c>
      <c r="X7" s="38">
        <v>2500</v>
      </c>
      <c r="Y7" s="38">
        <v>75.72</v>
      </c>
      <c r="Z7" s="38">
        <v>77.650000000000006</v>
      </c>
      <c r="AA7" s="38">
        <v>88.6</v>
      </c>
      <c r="AB7" s="38">
        <v>83.31</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4866.03</v>
      </c>
      <c r="BG7" s="38">
        <v>4867.72</v>
      </c>
      <c r="BH7" s="38">
        <v>1533.33</v>
      </c>
      <c r="BI7" s="38">
        <v>624.72</v>
      </c>
      <c r="BJ7" s="38">
        <v>0</v>
      </c>
      <c r="BK7" s="38">
        <v>2784</v>
      </c>
      <c r="BL7" s="38">
        <v>2464.06</v>
      </c>
      <c r="BM7" s="38">
        <v>1914.94</v>
      </c>
      <c r="BN7" s="38">
        <v>1759.36</v>
      </c>
      <c r="BO7" s="38">
        <v>1837.88</v>
      </c>
      <c r="BP7" s="38">
        <v>1937.22</v>
      </c>
      <c r="BQ7" s="38">
        <v>18.41</v>
      </c>
      <c r="BR7" s="38">
        <v>14.71</v>
      </c>
      <c r="BS7" s="38">
        <v>15.35</v>
      </c>
      <c r="BT7" s="38">
        <v>24.15</v>
      </c>
      <c r="BU7" s="38">
        <v>56.14</v>
      </c>
      <c r="BV7" s="38">
        <v>29.21</v>
      </c>
      <c r="BW7" s="38">
        <v>32.909999999999997</v>
      </c>
      <c r="BX7" s="38">
        <v>34.020000000000003</v>
      </c>
      <c r="BY7" s="38">
        <v>37.200000000000003</v>
      </c>
      <c r="BZ7" s="38">
        <v>35.03</v>
      </c>
      <c r="CA7" s="38">
        <v>35.299999999999997</v>
      </c>
      <c r="CB7" s="38">
        <v>839.58</v>
      </c>
      <c r="CC7" s="38">
        <v>1034.6500000000001</v>
      </c>
      <c r="CD7" s="38">
        <v>956.89</v>
      </c>
      <c r="CE7" s="38">
        <v>639.57000000000005</v>
      </c>
      <c r="CF7" s="38">
        <v>297.79000000000002</v>
      </c>
      <c r="CG7" s="38">
        <v>620.01</v>
      </c>
      <c r="CH7" s="38">
        <v>561.54</v>
      </c>
      <c r="CI7" s="38">
        <v>553.77</v>
      </c>
      <c r="CJ7" s="38">
        <v>508.64</v>
      </c>
      <c r="CK7" s="38">
        <v>525.22</v>
      </c>
      <c r="CL7" s="38">
        <v>521.14</v>
      </c>
      <c r="CM7" s="38">
        <v>47.37</v>
      </c>
      <c r="CN7" s="38">
        <v>47.37</v>
      </c>
      <c r="CO7" s="38">
        <v>47.37</v>
      </c>
      <c r="CP7" s="38">
        <v>47.37</v>
      </c>
      <c r="CQ7" s="38">
        <v>47.37</v>
      </c>
      <c r="CR7" s="38">
        <v>43.1</v>
      </c>
      <c r="CS7" s="38">
        <v>34.92</v>
      </c>
      <c r="CT7" s="38">
        <v>36.44</v>
      </c>
      <c r="CU7" s="38">
        <v>34.29</v>
      </c>
      <c r="CV7" s="38">
        <v>35.340000000000003</v>
      </c>
      <c r="CW7" s="38">
        <v>35.75</v>
      </c>
      <c r="CX7" s="38">
        <v>100</v>
      </c>
      <c r="CY7" s="38">
        <v>100</v>
      </c>
      <c r="CZ7" s="38">
        <v>100</v>
      </c>
      <c r="DA7" s="38">
        <v>100</v>
      </c>
      <c r="DB7" s="38">
        <v>100</v>
      </c>
      <c r="DC7" s="38">
        <v>88.02</v>
      </c>
      <c r="DD7" s="38">
        <v>88.64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v>
      </c>
      <c r="EO7" s="38">
        <v>0</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2020-02-10T02:56:04Z</cp:lastPrinted>
  <dcterms:created xsi:type="dcterms:W3CDTF">2019-12-05T05:26:56Z</dcterms:created>
  <dcterms:modified xsi:type="dcterms:W3CDTF">2020-02-10T02:56:06Z</dcterms:modified>
  <cp:category/>
</cp:coreProperties>
</file>