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NPCA219089a\Desktop\Fw 【依頼・25〆】公営企業に係る経営比較分析表（平成30年度決算）の分析等について\財政課提出\"/>
    </mc:Choice>
  </mc:AlternateContent>
  <workbookProtection workbookAlgorithmName="SHA-512" workbookHashValue="gezy+VQMv/BEB/551OeoHFSMQVdd/foVGWyjYdBqcfkX4cA7gWsOvrsm06C3kgwgJzMUT+PfphcPGEQ0GHQVWA==" workbookSaltValue="mgVJN4wBgCvn1C74fH2sm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<sst xmlns="http://schemas.openxmlformats.org/spreadsheetml/2006/main" count="228" uniqueCount="114">
  <si>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</si>
  <si>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</si>
  <si>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</si>
  <si>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</si>
  <si>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</si>
  <si>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</si>
  <si>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</si>
  <si>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</si>
  <si>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</si>
  <si>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</si>
  <si>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</si>
  <si>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</si>
  <si>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</si>
  <si>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</si>
  <si>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</si>
  <si>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</si>
  <si>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</si>
  <si>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</si>
  <si>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</si>
  <si>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</si>
  <si>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</si>
  <si>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</si>
  <si>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</si>
  <si>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</si>
  <si>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</si>
  <si>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</si>
  <si>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</si>
  <si>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</si>
  <si>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</si>
  <si>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</si>
  <si>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</si>
  <si>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</si>
  <si>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</si>
  <si>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</si>
  <si>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</si>
  <si>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</si>
  <si>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</si>
  <si>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</si>
  <si>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</si>
  <si>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</si>
  <si>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</si>
  <si>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</si>
  <si>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</si>
  <si>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</si>
  <si>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</si>
  <si>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</si>
  <si>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</si>
  <si>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</si>
  <si>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</si>
  <si>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</si>
  <si>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</si>
  <si>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</si>
  <si>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</si>
  <si>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</si>
  <si>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</si>
  <si>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</si>
  <si>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</si>
  <si>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</si>
  <si>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</si>
  <si>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</si>
  <si>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</si>
  <si>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</si>
  <si>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</si>
  <si>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</si>
  <si>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</si>
  <si>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</si>
  <si>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</si>
  <si>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</si>
  <si>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</si>
  <si>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</si>
  <si>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</si>
  <si>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</si>
  <si>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</si>
  <si>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</si>
  <si>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</si>
  <si>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</si>
  <si>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</si>
  <si>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</si>
  <si>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</si>
  <si>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</si>
  <si>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</si>
  <si>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</si>
  <si>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</si>
  <si>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</si>
  <si>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</si>
  <si>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</si>
  <si>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</si>
  <si>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</si>
  <si>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</si>
  <si>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</si>
  <si>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</si>
  <si>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</si>
  <si>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</si>
  <si>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</si>
  <si>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</si>
  <si>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</si>
  <si>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</si>
  <si>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</si>
  <si>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身延町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</si>
  <si>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</si>
  <si>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</si>
  <si>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</si>
  <si>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</si>
  <si>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</si>
  <si>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</si>
  <si>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</si>
  <si>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</si>
  <si>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</si>
  <si>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</si>
  <si>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</si>
  <si>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</si>
  <si>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については平均値と比べて不良の数値であったが改善してきている、今後も接続率上昇を含めた適正な使用料収入の確保及び汚水処理費の削減、経営改善に向けた取り組みがを続けていく。
　老朽化の状況については、帯金、塩之沢処理区について、減価償却率や管渠老朽化率を踏まえた状況把握が必要となってきており、平成31年度にストックマネジメント全体計画（現況調査及びリスク査定）を行い管渠更新計画を検討予定である。</t>
    <rPh sb="194" eb="196">
      <t>カンキョ</t>
    </rPh>
    <phoneticPr fontId="16"/>
  </si>
  <si>
    <t>　収益的収支比率は、H28年度まで微減していたが、H29から一般会計繰入基準を総務省基準に基づいて算定したため一部改善されている。地方債償還金額が減少していくことから、今後も微増していくと予想される。
 また、企業債残高対事業規模比率は、収益的収支比率同様、算定方法の見直しにより、過去と比べて低くなっている。
　経費回収率は改善しつつある。接続率上昇および料金改定による使用料収入の増加は見込まれるが、今後も適正な使用料収入の確保及び汚水処理費の削減が必要である。
　施設利用率は平均値の42.56%に比べて26.56%と低い。今後は、接続率上昇に伴い微増していくと考えられる。
　水洗化率は平均値の83.32%に比べて79.88%と若干低く、更なる水洗化率向上の取組が必要である。
　</t>
    <rPh sb="13" eb="15">
      <t>ネンド</t>
    </rPh>
    <rPh sb="17" eb="19">
      <t>ビゲン</t>
    </rPh>
    <rPh sb="30" eb="32">
      <t>イッパン</t>
    </rPh>
    <rPh sb="32" eb="34">
      <t>カイケイ</t>
    </rPh>
    <rPh sb="34" eb="36">
      <t>クリイレ</t>
    </rPh>
    <rPh sb="36" eb="38">
      <t>キジュン</t>
    </rPh>
    <rPh sb="39" eb="42">
      <t>ソウムショウ</t>
    </rPh>
    <rPh sb="42" eb="44">
      <t>キジュン</t>
    </rPh>
    <rPh sb="45" eb="46">
      <t>モト</t>
    </rPh>
    <rPh sb="49" eb="51">
      <t>サンテイ</t>
    </rPh>
    <rPh sb="55" eb="57">
      <t>イチブ</t>
    </rPh>
    <rPh sb="57" eb="59">
      <t>カイゼン</t>
    </rPh>
    <rPh sb="65" eb="68">
      <t>チホウサイ</t>
    </rPh>
    <rPh sb="68" eb="70">
      <t>ショウカン</t>
    </rPh>
    <rPh sb="70" eb="72">
      <t>キンガク</t>
    </rPh>
    <rPh sb="73" eb="75">
      <t>ゲンショウ</t>
    </rPh>
    <rPh sb="84" eb="86">
      <t>コンゴ</t>
    </rPh>
    <rPh sb="87" eb="89">
      <t>ビゾウ</t>
    </rPh>
    <rPh sb="94" eb="96">
      <t>ヨソウ</t>
    </rPh>
    <rPh sb="119" eb="122">
      <t>シュウエキテキ</t>
    </rPh>
    <rPh sb="122" eb="124">
      <t>シュウシ</t>
    </rPh>
    <rPh sb="124" eb="126">
      <t>ヒリツ</t>
    </rPh>
    <rPh sb="126" eb="128">
      <t>ドウヨウ</t>
    </rPh>
    <rPh sb="129" eb="131">
      <t>サンテイ</t>
    </rPh>
    <rPh sb="131" eb="133">
      <t>ホウホウ</t>
    </rPh>
    <rPh sb="134" eb="136">
      <t>ミナオ</t>
    </rPh>
    <rPh sb="141" eb="143">
      <t>カコ</t>
    </rPh>
    <rPh sb="320" eb="322">
      <t>ジャッカン</t>
    </rPh>
    <rPh sb="325" eb="326">
      <t>サラ</t>
    </rPh>
    <phoneticPr fontId="16"/>
  </si>
  <si>
    <t>管渠改善率は、平成27年度は中富処理区で国道改良工事に伴う管渠移設工事を施工した。
　帯金、塩之沢処理区については、平成30年度末で30年以上経過しており、減価償却率や管渠老朽化率を踏まえた状況把握が必要となってきており、平成31年度にストックマネジメント全体計画（現況調査及びリスク査定）を行い管渠更新計画を検討予定である。</t>
    <rPh sb="69" eb="71">
      <t>イジョウ</t>
    </rPh>
    <rPh sb="71" eb="73">
      <t>ケイカ</t>
    </rPh>
    <rPh sb="148" eb="150">
      <t>カンキョ</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</si>
</sst>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0.76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617-477F-BE81-AF91E31D7A4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F617-477F-BE81-AF91E31D7A4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26.69</c:v>
                </c:pt>
                <c:pt idx="1">
                  <c:v>27.69</c:v>
                </c:pt>
                <c:pt idx="2">
                  <c:v>28.44</c:v>
                </c:pt>
                <c:pt idx="3">
                  <c:v>27.58</c:v>
                </c:pt>
                <c:pt idx="4">
                  <c:v>26.56</c:v>
                </c:pt>
              </c:numCache>
            </c:numRef>
          </c:val>
          <c:extLst>
            <c:ext xmlns:c16="http://schemas.microsoft.com/office/drawing/2014/chart" uri="{C3380CC4-5D6E-409C-BE32-E72D297353CC}">
              <c16:uniqueId val="{00000000-0DF1-4B19-B697-654E9C28D09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0DF1-4B19-B697-654E9C28D09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74.45</c:v>
                </c:pt>
                <c:pt idx="1">
                  <c:v>76.040000000000006</c:v>
                </c:pt>
                <c:pt idx="2">
                  <c:v>76.930000000000007</c:v>
                </c:pt>
                <c:pt idx="3">
                  <c:v>77.150000000000006</c:v>
                </c:pt>
                <c:pt idx="4">
                  <c:v>79.88</c:v>
                </c:pt>
              </c:numCache>
            </c:numRef>
          </c:val>
          <c:extLst>
            <c:ext xmlns:c16="http://schemas.microsoft.com/office/drawing/2014/chart" uri="{C3380CC4-5D6E-409C-BE32-E72D297353CC}">
              <c16:uniqueId val="{00000000-D744-4C32-8F5A-259740AD5D7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D744-4C32-8F5A-259740AD5D7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54.67</c:v>
                </c:pt>
                <c:pt idx="1">
                  <c:v>54.27</c:v>
                </c:pt>
                <c:pt idx="2">
                  <c:v>54.13</c:v>
                </c:pt>
                <c:pt idx="3">
                  <c:v>99.17</c:v>
                </c:pt>
                <c:pt idx="4">
                  <c:v>87.96</c:v>
                </c:pt>
              </c:numCache>
            </c:numRef>
          </c:val>
          <c:extLst>
            <c:ext xmlns:c16="http://schemas.microsoft.com/office/drawing/2014/chart" uri="{C3380CC4-5D6E-409C-BE32-E72D297353CC}">
              <c16:uniqueId val="{00000000-9932-4432-89C1-67ECF2DEF79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32-4432-89C1-67ECF2DEF79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6E-4374-AD97-7151855AE79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6E-4374-AD97-7151855AE79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E3-4778-B080-956998864C3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E3-4778-B080-956998864C3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EC-4539-BF0B-79DFE9C8495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EC-4539-BF0B-79DFE9C8495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19-48B7-A065-C41A71FB24F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19-48B7-A065-C41A71FB24F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2351.21</c:v>
                </c:pt>
                <c:pt idx="1">
                  <c:v>2142.6</c:v>
                </c:pt>
                <c:pt idx="2">
                  <c:v>1949.63</c:v>
                </c:pt>
                <c:pt idx="3">
                  <c:v>2.54</c:v>
                </c:pt>
                <c:pt idx="4">
                  <c:v>2.2000000000000002</c:v>
                </c:pt>
              </c:numCache>
            </c:numRef>
          </c:val>
          <c:extLst>
            <c:ext xmlns:c16="http://schemas.microsoft.com/office/drawing/2014/chart" uri="{C3380CC4-5D6E-409C-BE32-E72D297353CC}">
              <c16:uniqueId val="{00000000-7462-4854-8B0F-D05A4B46DC8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7462-4854-8B0F-D05A4B46DC8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22.44</c:v>
                </c:pt>
                <c:pt idx="1">
                  <c:v>25.42</c:v>
                </c:pt>
                <c:pt idx="2">
                  <c:v>61.14</c:v>
                </c:pt>
                <c:pt idx="3">
                  <c:v>53.83</c:v>
                </c:pt>
                <c:pt idx="4">
                  <c:v>61.72</c:v>
                </c:pt>
              </c:numCache>
            </c:numRef>
          </c:val>
          <c:extLst>
            <c:ext xmlns:c16="http://schemas.microsoft.com/office/drawing/2014/chart" uri="{C3380CC4-5D6E-409C-BE32-E72D297353CC}">
              <c16:uniqueId val="{00000000-245E-4F21-A3E0-282F25EF7D4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245E-4F21-A3E0-282F25EF7D4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556.29999999999995</c:v>
                </c:pt>
                <c:pt idx="1">
                  <c:v>492.29</c:v>
                </c:pt>
                <c:pt idx="2">
                  <c:v>205.34</c:v>
                </c:pt>
                <c:pt idx="3">
                  <c:v>248.8</c:v>
                </c:pt>
                <c:pt idx="4">
                  <c:v>213.41</c:v>
                </c:pt>
              </c:numCache>
            </c:numRef>
          </c:val>
          <c:extLst>
            <c:ext xmlns:c16="http://schemas.microsoft.com/office/drawing/2014/chart" uri="{C3380CC4-5D6E-409C-BE32-E72D297353CC}">
              <c16:uniqueId val="{00000000-E9CF-4462-80DF-C484B518D76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E9CF-4462-80DF-C484B518D76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5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山梨県　身延町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62">
        <f>データ!S6</f>
        <v>11892</v>
      </c>
      <c r="AM8" s="62"/>
      <c r="AN8" s="62"/>
      <c r="AO8" s="62"/>
      <c r="AP8" s="62"/>
      <c r="AQ8" s="62"/>
      <c r="AR8" s="62"/>
      <c r="AS8" s="62"/>
      <c r="AT8" s="61">
        <f>データ!T6</f>
        <v>301.98</v>
      </c>
      <c r="AU8" s="61"/>
      <c r="AV8" s="61"/>
      <c r="AW8" s="61"/>
      <c r="AX8" s="61"/>
      <c r="AY8" s="61"/>
      <c r="AZ8" s="61"/>
      <c r="BA8" s="61"/>
      <c r="BB8" s="61">
        <f>データ!U6</f>
        <v>39.380000000000003</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x14ac:dyDescent="0.15">
      <c r="A10" s="2"/>
      <c r="B10" s="61" t="str">
        <f>データ!N6</f>
        <v>-</v>
      </c>
      <c r="C10" s="61"/>
      <c r="D10" s="61"/>
      <c r="E10" s="61"/>
      <c r="F10" s="61"/>
      <c r="G10" s="61"/>
      <c r="H10" s="61"/>
      <c r="I10" s="61" t="str">
        <f>データ!O6</f>
        <v>該当数値なし</v>
      </c>
      <c r="J10" s="61"/>
      <c r="K10" s="61"/>
      <c r="L10" s="61"/>
      <c r="M10" s="61"/>
      <c r="N10" s="61"/>
      <c r="O10" s="61"/>
      <c r="P10" s="61">
        <f>データ!P6</f>
        <v>28.12</v>
      </c>
      <c r="Q10" s="61"/>
      <c r="R10" s="61"/>
      <c r="S10" s="61"/>
      <c r="T10" s="61"/>
      <c r="U10" s="61"/>
      <c r="V10" s="61"/>
      <c r="W10" s="61">
        <f>データ!Q6</f>
        <v>100</v>
      </c>
      <c r="X10" s="61"/>
      <c r="Y10" s="61"/>
      <c r="Z10" s="61"/>
      <c r="AA10" s="61"/>
      <c r="AB10" s="61"/>
      <c r="AC10" s="61"/>
      <c r="AD10" s="62">
        <f>データ!R6</f>
        <v>2260</v>
      </c>
      <c r="AE10" s="62"/>
      <c r="AF10" s="62"/>
      <c r="AG10" s="62"/>
      <c r="AH10" s="62"/>
      <c r="AI10" s="62"/>
      <c r="AJ10" s="62"/>
      <c r="AK10" s="2"/>
      <c r="AL10" s="62">
        <f>データ!V6</f>
        <v>3301</v>
      </c>
      <c r="AM10" s="62"/>
      <c r="AN10" s="62"/>
      <c r="AO10" s="62"/>
      <c r="AP10" s="62"/>
      <c r="AQ10" s="62"/>
      <c r="AR10" s="62"/>
      <c r="AS10" s="62"/>
      <c r="AT10" s="61">
        <f>データ!W6</f>
        <v>1.65</v>
      </c>
      <c r="AU10" s="61"/>
      <c r="AV10" s="61"/>
      <c r="AW10" s="61"/>
      <c r="AX10" s="61"/>
      <c r="AY10" s="61"/>
      <c r="AZ10" s="61"/>
      <c r="BA10" s="61"/>
      <c r="BB10" s="61">
        <f>データ!X6</f>
        <v>2000.61</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48"/>
      <c r="BM15" s="49"/>
      <c r="BN15" s="49"/>
      <c r="BO15" s="49"/>
      <c r="BP15" s="49"/>
      <c r="BQ15" s="49"/>
      <c r="BR15" s="49"/>
      <c r="BS15" s="49"/>
      <c r="BT15" s="49"/>
      <c r="BU15" s="49"/>
      <c r="BV15" s="49"/>
      <c r="BW15" s="49"/>
      <c r="BX15" s="49"/>
      <c r="BY15" s="49"/>
      <c r="BZ15" s="5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112</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5" t="s">
        <v>27</v>
      </c>
      <c r="BM45" s="46"/>
      <c r="BN45" s="46"/>
      <c r="BO45" s="46"/>
      <c r="BP45" s="46"/>
      <c r="BQ45" s="46"/>
      <c r="BR45" s="46"/>
      <c r="BS45" s="46"/>
      <c r="BT45" s="46"/>
      <c r="BU45" s="46"/>
      <c r="BV45" s="46"/>
      <c r="BW45" s="46"/>
      <c r="BX45" s="46"/>
      <c r="BY45" s="46"/>
      <c r="BZ45" s="4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113</v>
      </c>
      <c r="BM47" s="84"/>
      <c r="BN47" s="84"/>
      <c r="BO47" s="84"/>
      <c r="BP47" s="84"/>
      <c r="BQ47" s="84"/>
      <c r="BR47" s="84"/>
      <c r="BS47" s="84"/>
      <c r="BT47" s="84"/>
      <c r="BU47" s="84"/>
      <c r="BV47" s="84"/>
      <c r="BW47" s="84"/>
      <c r="BX47" s="84"/>
      <c r="BY47" s="84"/>
      <c r="BZ47" s="8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3"/>
      <c r="BM59" s="84"/>
      <c r="BN59" s="84"/>
      <c r="BO59" s="84"/>
      <c r="BP59" s="84"/>
      <c r="BQ59" s="84"/>
      <c r="BR59" s="84"/>
      <c r="BS59" s="84"/>
      <c r="BT59" s="84"/>
      <c r="BU59" s="84"/>
      <c r="BV59" s="84"/>
      <c r="BW59" s="84"/>
      <c r="BX59" s="84"/>
      <c r="BY59" s="84"/>
      <c r="BZ59" s="85"/>
    </row>
    <row r="60" spans="1:78" ht="13.5" customHeight="1" x14ac:dyDescent="0.15">
      <c r="A60" s="2"/>
      <c r="B60" s="42" t="s">
        <v>28</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83"/>
      <c r="BM60" s="84"/>
      <c r="BN60" s="84"/>
      <c r="BO60" s="84"/>
      <c r="BP60" s="84"/>
      <c r="BQ60" s="84"/>
      <c r="BR60" s="84"/>
      <c r="BS60" s="84"/>
      <c r="BT60" s="84"/>
      <c r="BU60" s="84"/>
      <c r="BV60" s="84"/>
      <c r="BW60" s="84"/>
      <c r="BX60" s="84"/>
      <c r="BY60" s="84"/>
      <c r="BZ60" s="85"/>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83"/>
      <c r="BM61" s="84"/>
      <c r="BN61" s="84"/>
      <c r="BO61" s="84"/>
      <c r="BP61" s="84"/>
      <c r="BQ61" s="84"/>
      <c r="BR61" s="84"/>
      <c r="BS61" s="84"/>
      <c r="BT61" s="84"/>
      <c r="BU61" s="84"/>
      <c r="BV61" s="84"/>
      <c r="BW61" s="84"/>
      <c r="BX61" s="84"/>
      <c r="BY61" s="84"/>
      <c r="BZ61" s="8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5" t="s">
        <v>29</v>
      </c>
      <c r="BM64" s="46"/>
      <c r="BN64" s="46"/>
      <c r="BO64" s="46"/>
      <c r="BP64" s="46"/>
      <c r="BQ64" s="46"/>
      <c r="BR64" s="46"/>
      <c r="BS64" s="46"/>
      <c r="BT64" s="46"/>
      <c r="BU64" s="46"/>
      <c r="BV64" s="46"/>
      <c r="BW64" s="46"/>
      <c r="BX64" s="46"/>
      <c r="BY64" s="46"/>
      <c r="BZ64" s="4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111</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Ef14EuOOhtCCGLlElWH1BWRAW4OYGWiC6XKxBDViPAMsyPNxvZgU8L3Lep0nd8ue96fJaKKdwt3jYSkIkHBcNg==" saltValue="XnY6CRChtznjEDRIti9Xw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0" t="s">
        <v>54</v>
      </c>
      <c r="I3" s="71"/>
      <c r="J3" s="71"/>
      <c r="K3" s="71"/>
      <c r="L3" s="71"/>
      <c r="M3" s="71"/>
      <c r="N3" s="71"/>
      <c r="O3" s="71"/>
      <c r="P3" s="71"/>
      <c r="Q3" s="71"/>
      <c r="R3" s="71"/>
      <c r="S3" s="71"/>
      <c r="T3" s="71"/>
      <c r="U3" s="71"/>
      <c r="V3" s="71"/>
      <c r="W3" s="71"/>
      <c r="X3" s="72"/>
      <c r="Y3" s="76" t="s">
        <v>55</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56</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8" t="s">
        <v>57</v>
      </c>
      <c r="B4" s="30"/>
      <c r="C4" s="30"/>
      <c r="D4" s="30"/>
      <c r="E4" s="30"/>
      <c r="F4" s="30"/>
      <c r="G4" s="30"/>
      <c r="H4" s="73"/>
      <c r="I4" s="74"/>
      <c r="J4" s="74"/>
      <c r="K4" s="74"/>
      <c r="L4" s="74"/>
      <c r="M4" s="74"/>
      <c r="N4" s="74"/>
      <c r="O4" s="74"/>
      <c r="P4" s="74"/>
      <c r="Q4" s="74"/>
      <c r="R4" s="74"/>
      <c r="S4" s="74"/>
      <c r="T4" s="74"/>
      <c r="U4" s="74"/>
      <c r="V4" s="74"/>
      <c r="W4" s="74"/>
      <c r="X4" s="75"/>
      <c r="Y4" s="69" t="s">
        <v>58</v>
      </c>
      <c r="Z4" s="69"/>
      <c r="AA4" s="69"/>
      <c r="AB4" s="69"/>
      <c r="AC4" s="69"/>
      <c r="AD4" s="69"/>
      <c r="AE4" s="69"/>
      <c r="AF4" s="69"/>
      <c r="AG4" s="69"/>
      <c r="AH4" s="69"/>
      <c r="AI4" s="69"/>
      <c r="AJ4" s="69" t="s">
        <v>59</v>
      </c>
      <c r="AK4" s="69"/>
      <c r="AL4" s="69"/>
      <c r="AM4" s="69"/>
      <c r="AN4" s="69"/>
      <c r="AO4" s="69"/>
      <c r="AP4" s="69"/>
      <c r="AQ4" s="69"/>
      <c r="AR4" s="69"/>
      <c r="AS4" s="69"/>
      <c r="AT4" s="69"/>
      <c r="AU4" s="69" t="s">
        <v>60</v>
      </c>
      <c r="AV4" s="69"/>
      <c r="AW4" s="69"/>
      <c r="AX4" s="69"/>
      <c r="AY4" s="69"/>
      <c r="AZ4" s="69"/>
      <c r="BA4" s="69"/>
      <c r="BB4" s="69"/>
      <c r="BC4" s="69"/>
      <c r="BD4" s="69"/>
      <c r="BE4" s="69"/>
      <c r="BF4" s="69" t="s">
        <v>61</v>
      </c>
      <c r="BG4" s="69"/>
      <c r="BH4" s="69"/>
      <c r="BI4" s="69"/>
      <c r="BJ4" s="69"/>
      <c r="BK4" s="69"/>
      <c r="BL4" s="69"/>
      <c r="BM4" s="69"/>
      <c r="BN4" s="69"/>
      <c r="BO4" s="69"/>
      <c r="BP4" s="69"/>
      <c r="BQ4" s="69" t="s">
        <v>62</v>
      </c>
      <c r="BR4" s="69"/>
      <c r="BS4" s="69"/>
      <c r="BT4" s="69"/>
      <c r="BU4" s="69"/>
      <c r="BV4" s="69"/>
      <c r="BW4" s="69"/>
      <c r="BX4" s="69"/>
      <c r="BY4" s="69"/>
      <c r="BZ4" s="69"/>
      <c r="CA4" s="69"/>
      <c r="CB4" s="69" t="s">
        <v>63</v>
      </c>
      <c r="CC4" s="69"/>
      <c r="CD4" s="69"/>
      <c r="CE4" s="69"/>
      <c r="CF4" s="69"/>
      <c r="CG4" s="69"/>
      <c r="CH4" s="69"/>
      <c r="CI4" s="69"/>
      <c r="CJ4" s="69"/>
      <c r="CK4" s="69"/>
      <c r="CL4" s="69"/>
      <c r="CM4" s="69" t="s">
        <v>64</v>
      </c>
      <c r="CN4" s="69"/>
      <c r="CO4" s="69"/>
      <c r="CP4" s="69"/>
      <c r="CQ4" s="69"/>
      <c r="CR4" s="69"/>
      <c r="CS4" s="69"/>
      <c r="CT4" s="69"/>
      <c r="CU4" s="69"/>
      <c r="CV4" s="69"/>
      <c r="CW4" s="69"/>
      <c r="CX4" s="69" t="s">
        <v>65</v>
      </c>
      <c r="CY4" s="69"/>
      <c r="CZ4" s="69"/>
      <c r="DA4" s="69"/>
      <c r="DB4" s="69"/>
      <c r="DC4" s="69"/>
      <c r="DD4" s="69"/>
      <c r="DE4" s="69"/>
      <c r="DF4" s="69"/>
      <c r="DG4" s="69"/>
      <c r="DH4" s="69"/>
      <c r="DI4" s="69" t="s">
        <v>66</v>
      </c>
      <c r="DJ4" s="69"/>
      <c r="DK4" s="69"/>
      <c r="DL4" s="69"/>
      <c r="DM4" s="69"/>
      <c r="DN4" s="69"/>
      <c r="DO4" s="69"/>
      <c r="DP4" s="69"/>
      <c r="DQ4" s="69"/>
      <c r="DR4" s="69"/>
      <c r="DS4" s="69"/>
      <c r="DT4" s="69" t="s">
        <v>67</v>
      </c>
      <c r="DU4" s="69"/>
      <c r="DV4" s="69"/>
      <c r="DW4" s="69"/>
      <c r="DX4" s="69"/>
      <c r="DY4" s="69"/>
      <c r="DZ4" s="69"/>
      <c r="EA4" s="69"/>
      <c r="EB4" s="69"/>
      <c r="EC4" s="69"/>
      <c r="ED4" s="69"/>
      <c r="EE4" s="69" t="s">
        <v>68</v>
      </c>
      <c r="EF4" s="69"/>
      <c r="EG4" s="69"/>
      <c r="EH4" s="69"/>
      <c r="EI4" s="69"/>
      <c r="EJ4" s="69"/>
      <c r="EK4" s="69"/>
      <c r="EL4" s="69"/>
      <c r="EM4" s="69"/>
      <c r="EN4" s="69"/>
      <c r="EO4" s="69"/>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193658</v>
      </c>
      <c r="D6" s="33">
        <f t="shared" si="3"/>
        <v>47</v>
      </c>
      <c r="E6" s="33">
        <f t="shared" si="3"/>
        <v>17</v>
      </c>
      <c r="F6" s="33">
        <f t="shared" si="3"/>
        <v>4</v>
      </c>
      <c r="G6" s="33">
        <f t="shared" si="3"/>
        <v>0</v>
      </c>
      <c r="H6" s="33" t="str">
        <f t="shared" si="3"/>
        <v>山梨県　身延町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28.12</v>
      </c>
      <c r="Q6" s="34">
        <f t="shared" si="3"/>
        <v>100</v>
      </c>
      <c r="R6" s="34">
        <f t="shared" si="3"/>
        <v>2260</v>
      </c>
      <c r="S6" s="34">
        <f t="shared" si="3"/>
        <v>11892</v>
      </c>
      <c r="T6" s="34">
        <f t="shared" si="3"/>
        <v>301.98</v>
      </c>
      <c r="U6" s="34">
        <f t="shared" si="3"/>
        <v>39.380000000000003</v>
      </c>
      <c r="V6" s="34">
        <f t="shared" si="3"/>
        <v>3301</v>
      </c>
      <c r="W6" s="34">
        <f t="shared" si="3"/>
        <v>1.65</v>
      </c>
      <c r="X6" s="34">
        <f t="shared" si="3"/>
        <v>2000.61</v>
      </c>
      <c r="Y6" s="35">
        <f>IF(Y7="",NA(),Y7)</f>
        <v>54.67</v>
      </c>
      <c r="Z6" s="35">
        <f t="shared" ref="Z6:AH6" si="4">IF(Z7="",NA(),Z7)</f>
        <v>54.27</v>
      </c>
      <c r="AA6" s="35">
        <f t="shared" si="4"/>
        <v>54.13</v>
      </c>
      <c r="AB6" s="35">
        <f t="shared" si="4"/>
        <v>99.17</v>
      </c>
      <c r="AC6" s="35">
        <f t="shared" si="4"/>
        <v>87.96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2351.21</v>
      </c>
      <c r="BG6" s="35">
        <f t="shared" ref="BG6:BO6" si="7">IF(BG7="",NA(),BG7)</f>
        <v>2142.6</v>
      </c>
      <c r="BH6" s="35">
        <f t="shared" si="7"/>
        <v>1949.63</v>
      </c>
      <c r="BI6" s="35">
        <f t="shared" si="7"/>
        <v>2.54</v>
      </c>
      <c r="BJ6" s="35">
        <f t="shared" si="7"/>
        <v>2.2000000000000002</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22.44</v>
      </c>
      <c r="BR6" s="35">
        <f t="shared" ref="BR6:BZ6" si="8">IF(BR7="",NA(),BR7)</f>
        <v>25.42</v>
      </c>
      <c r="BS6" s="35">
        <f t="shared" si="8"/>
        <v>61.14</v>
      </c>
      <c r="BT6" s="35">
        <f t="shared" si="8"/>
        <v>53.83</v>
      </c>
      <c r="BU6" s="35">
        <f t="shared" si="8"/>
        <v>61.72</v>
      </c>
      <c r="BV6" s="35">
        <f t="shared" si="8"/>
        <v>66.56</v>
      </c>
      <c r="BW6" s="35">
        <f t="shared" si="8"/>
        <v>66.22</v>
      </c>
      <c r="BX6" s="35">
        <f t="shared" si="8"/>
        <v>69.87</v>
      </c>
      <c r="BY6" s="35">
        <f t="shared" si="8"/>
        <v>74.3</v>
      </c>
      <c r="BZ6" s="35">
        <f t="shared" si="8"/>
        <v>72.260000000000005</v>
      </c>
      <c r="CA6" s="34" t="str">
        <f>IF(CA7="","",IF(CA7="-","【-】","【"&amp;SUBSTITUTE(TEXT(CA7,"#,##0.00"),"-","△")&amp;"】"))</f>
        <v>【74.48】</v>
      </c>
      <c r="CB6" s="35">
        <f>IF(CB7="",NA(),CB7)</f>
        <v>556.29999999999995</v>
      </c>
      <c r="CC6" s="35">
        <f t="shared" ref="CC6:CK6" si="9">IF(CC7="",NA(),CC7)</f>
        <v>492.29</v>
      </c>
      <c r="CD6" s="35">
        <f t="shared" si="9"/>
        <v>205.34</v>
      </c>
      <c r="CE6" s="35">
        <f t="shared" si="9"/>
        <v>248.8</v>
      </c>
      <c r="CF6" s="35">
        <f t="shared" si="9"/>
        <v>213.41</v>
      </c>
      <c r="CG6" s="35">
        <f t="shared" si="9"/>
        <v>244.29</v>
      </c>
      <c r="CH6" s="35">
        <f t="shared" si="9"/>
        <v>246.72</v>
      </c>
      <c r="CI6" s="35">
        <f t="shared" si="9"/>
        <v>234.96</v>
      </c>
      <c r="CJ6" s="35">
        <f t="shared" si="9"/>
        <v>221.81</v>
      </c>
      <c r="CK6" s="35">
        <f t="shared" si="9"/>
        <v>230.02</v>
      </c>
      <c r="CL6" s="34" t="str">
        <f>IF(CL7="","",IF(CL7="-","【-】","【"&amp;SUBSTITUTE(TEXT(CL7,"#,##0.00"),"-","△")&amp;"】"))</f>
        <v>【219.46】</v>
      </c>
      <c r="CM6" s="35">
        <f>IF(CM7="",NA(),CM7)</f>
        <v>26.69</v>
      </c>
      <c r="CN6" s="35">
        <f t="shared" ref="CN6:CV6" si="10">IF(CN7="",NA(),CN7)</f>
        <v>27.69</v>
      </c>
      <c r="CO6" s="35">
        <f t="shared" si="10"/>
        <v>28.44</v>
      </c>
      <c r="CP6" s="35">
        <f t="shared" si="10"/>
        <v>27.58</v>
      </c>
      <c r="CQ6" s="35">
        <f t="shared" si="10"/>
        <v>26.56</v>
      </c>
      <c r="CR6" s="35">
        <f t="shared" si="10"/>
        <v>43.58</v>
      </c>
      <c r="CS6" s="35">
        <f t="shared" si="10"/>
        <v>41.35</v>
      </c>
      <c r="CT6" s="35">
        <f t="shared" si="10"/>
        <v>42.9</v>
      </c>
      <c r="CU6" s="35">
        <f t="shared" si="10"/>
        <v>43.36</v>
      </c>
      <c r="CV6" s="35">
        <f t="shared" si="10"/>
        <v>42.56</v>
      </c>
      <c r="CW6" s="34" t="str">
        <f>IF(CW7="","",IF(CW7="-","【-】","【"&amp;SUBSTITUTE(TEXT(CW7,"#,##0.00"),"-","△")&amp;"】"))</f>
        <v>【42.82】</v>
      </c>
      <c r="CX6" s="35">
        <f>IF(CX7="",NA(),CX7)</f>
        <v>74.45</v>
      </c>
      <c r="CY6" s="35">
        <f t="shared" ref="CY6:DG6" si="11">IF(CY7="",NA(),CY7)</f>
        <v>76.040000000000006</v>
      </c>
      <c r="CZ6" s="35">
        <f t="shared" si="11"/>
        <v>76.930000000000007</v>
      </c>
      <c r="DA6" s="35">
        <f t="shared" si="11"/>
        <v>77.150000000000006</v>
      </c>
      <c r="DB6" s="35">
        <f t="shared" si="11"/>
        <v>79.88</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0.76</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193658</v>
      </c>
      <c r="D7" s="37">
        <v>47</v>
      </c>
      <c r="E7" s="37">
        <v>17</v>
      </c>
      <c r="F7" s="37">
        <v>4</v>
      </c>
      <c r="G7" s="37">
        <v>0</v>
      </c>
      <c r="H7" s="37" t="s">
        <v>98</v>
      </c>
      <c r="I7" s="37" t="s">
        <v>99</v>
      </c>
      <c r="J7" s="37" t="s">
        <v>100</v>
      </c>
      <c r="K7" s="37" t="s">
        <v>101</v>
      </c>
      <c r="L7" s="37" t="s">
        <v>102</v>
      </c>
      <c r="M7" s="37" t="s">
        <v>103</v>
      </c>
      <c r="N7" s="38" t="s">
        <v>104</v>
      </c>
      <c r="O7" s="38" t="s">
        <v>105</v>
      </c>
      <c r="P7" s="38">
        <v>28.12</v>
      </c>
      <c r="Q7" s="38">
        <v>100</v>
      </c>
      <c r="R7" s="38">
        <v>2260</v>
      </c>
      <c r="S7" s="38">
        <v>11892</v>
      </c>
      <c r="T7" s="38">
        <v>301.98</v>
      </c>
      <c r="U7" s="38">
        <v>39.380000000000003</v>
      </c>
      <c r="V7" s="38">
        <v>3301</v>
      </c>
      <c r="W7" s="38">
        <v>1.65</v>
      </c>
      <c r="X7" s="38">
        <v>2000.61</v>
      </c>
      <c r="Y7" s="38">
        <v>54.67</v>
      </c>
      <c r="Z7" s="38">
        <v>54.27</v>
      </c>
      <c r="AA7" s="38">
        <v>54.13</v>
      </c>
      <c r="AB7" s="38">
        <v>99.17</v>
      </c>
      <c r="AC7" s="38">
        <v>87.96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2351.21</v>
      </c>
      <c r="BG7" s="38">
        <v>2142.6</v>
      </c>
      <c r="BH7" s="38">
        <v>1949.63</v>
      </c>
      <c r="BI7" s="38">
        <v>2.54</v>
      </c>
      <c r="BJ7" s="38">
        <v>2.2000000000000002</v>
      </c>
      <c r="BK7" s="38">
        <v>1436</v>
      </c>
      <c r="BL7" s="38">
        <v>1434.89</v>
      </c>
      <c r="BM7" s="38">
        <v>1298.9100000000001</v>
      </c>
      <c r="BN7" s="38">
        <v>1243.71</v>
      </c>
      <c r="BO7" s="38">
        <v>1194.1500000000001</v>
      </c>
      <c r="BP7" s="38">
        <v>1209.4000000000001</v>
      </c>
      <c r="BQ7" s="38">
        <v>22.44</v>
      </c>
      <c r="BR7" s="38">
        <v>25.42</v>
      </c>
      <c r="BS7" s="38">
        <v>61.14</v>
      </c>
      <c r="BT7" s="38">
        <v>53.83</v>
      </c>
      <c r="BU7" s="38">
        <v>61.72</v>
      </c>
      <c r="BV7" s="38">
        <v>66.56</v>
      </c>
      <c r="BW7" s="38">
        <v>66.22</v>
      </c>
      <c r="BX7" s="38">
        <v>69.87</v>
      </c>
      <c r="BY7" s="38">
        <v>74.3</v>
      </c>
      <c r="BZ7" s="38">
        <v>72.260000000000005</v>
      </c>
      <c r="CA7" s="38">
        <v>74.48</v>
      </c>
      <c r="CB7" s="38">
        <v>556.29999999999995</v>
      </c>
      <c r="CC7" s="38">
        <v>492.29</v>
      </c>
      <c r="CD7" s="38">
        <v>205.34</v>
      </c>
      <c r="CE7" s="38">
        <v>248.8</v>
      </c>
      <c r="CF7" s="38">
        <v>213.41</v>
      </c>
      <c r="CG7" s="38">
        <v>244.29</v>
      </c>
      <c r="CH7" s="38">
        <v>246.72</v>
      </c>
      <c r="CI7" s="38">
        <v>234.96</v>
      </c>
      <c r="CJ7" s="38">
        <v>221.81</v>
      </c>
      <c r="CK7" s="38">
        <v>230.02</v>
      </c>
      <c r="CL7" s="38">
        <v>219.46</v>
      </c>
      <c r="CM7" s="38">
        <v>26.69</v>
      </c>
      <c r="CN7" s="38">
        <v>27.69</v>
      </c>
      <c r="CO7" s="38">
        <v>28.44</v>
      </c>
      <c r="CP7" s="38">
        <v>27.58</v>
      </c>
      <c r="CQ7" s="38">
        <v>26.56</v>
      </c>
      <c r="CR7" s="38">
        <v>43.58</v>
      </c>
      <c r="CS7" s="38">
        <v>41.35</v>
      </c>
      <c r="CT7" s="38">
        <v>42.9</v>
      </c>
      <c r="CU7" s="38">
        <v>43.36</v>
      </c>
      <c r="CV7" s="38">
        <v>42.56</v>
      </c>
      <c r="CW7" s="38">
        <v>42.82</v>
      </c>
      <c r="CX7" s="38">
        <v>74.45</v>
      </c>
      <c r="CY7" s="38">
        <v>76.040000000000006</v>
      </c>
      <c r="CZ7" s="38">
        <v>76.930000000000007</v>
      </c>
      <c r="DA7" s="38">
        <v>77.150000000000006</v>
      </c>
      <c r="DB7" s="38">
        <v>79.88</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0.76</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MNPCA219089</cp:lastModifiedBy>
  <cp:lastPrinted>2020-02-04T02:43:16Z</cp:lastPrinted>
  <dcterms:created xsi:type="dcterms:W3CDTF">2019-12-05T05:12:08Z</dcterms:created>
  <dcterms:modified xsi:type="dcterms:W3CDTF">2020-02-04T03:00:03Z</dcterms:modified>
  <cp:category/>
</cp:coreProperties>
</file>