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89a\Desktop\Fw 【依頼・25〆】公営企業に係る経営比較分析表（平成30年度決算）の分析等について\財政課提出\"/>
    </mc:Choice>
  </mc:AlternateContent>
  <workbookProtection workbookAlgorithmName="SHA-512" workbookHashValue="G895bZmiD5lcCwWvoz2sARVtwOil9nM891VxY9aSZXJSZq+hnw3GkWrG7YjngxOm4dgTZWjmpg080+5JE+JHpg==" workbookSaltValue="+vThnLpSaZ22Xl7u2tZ4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<sst xmlns="http://schemas.openxmlformats.org/spreadsheetml/2006/main" count="228" uniqueCount="112">
  <si>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</si>
  <si>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</si>
  <si>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</si>
  <si>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</si>
  <si>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</si>
  <si>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</si>
  <si>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</si>
  <si>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</si>
  <si>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</si>
  <si>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</si>
  <si>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</si>
  <si>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</si>
  <si>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</si>
  <si>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</si>
  <si>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</si>
  <si>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</si>
  <si>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</si>
  <si>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</si>
  <si>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</si>
  <si>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</si>
  <si>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</si>
  <si>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</si>
  <si>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</si>
  <si>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</si>
  <si>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</si>
  <si>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</si>
  <si>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</si>
  <si>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</si>
  <si>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</si>
  <si>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</si>
  <si>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</si>
  <si>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</si>
  <si>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</si>
  <si>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</si>
  <si>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</si>
  <si>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</si>
  <si>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</si>
  <si>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</si>
  <si>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</si>
  <si>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</si>
  <si>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</si>
  <si>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</si>
  <si>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</si>
  <si>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</si>
  <si>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</si>
  <si>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</si>
  <si>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</si>
  <si>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</si>
  <si>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</si>
  <si>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</si>
  <si>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</si>
  <si>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</si>
  <si>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</si>
  <si>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</si>
  <si>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</si>
  <si>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</si>
  <si>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</si>
  <si>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</si>
  <si>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</si>
  <si>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</si>
  <si>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</si>
  <si>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</si>
  <si>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</si>
  <si>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</si>
  <si>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</si>
  <si>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</si>
  <si>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</si>
  <si>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</si>
  <si>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</si>
  <si>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</si>
  <si>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</si>
  <si>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</si>
  <si>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</si>
  <si>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</si>
  <si>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</si>
  <si>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</si>
  <si>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</si>
  <si>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</si>
  <si>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</si>
  <si>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</si>
  <si>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</si>
  <si>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</si>
  <si>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</si>
  <si>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</si>
  <si>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</si>
  <si>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</si>
  <si>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</si>
  <si>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</si>
  <si>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</si>
  <si>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</si>
  <si>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</si>
  <si>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</si>
  <si>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</si>
  <si>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</si>
  <si>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</si>
  <si>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</si>
  <si>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</si>
  <si>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</si>
  <si>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</si>
  <si>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</si>
  <si>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</si>
  <si>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</si>
  <si>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</si>
  <si>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</si>
  <si>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</si>
  <si>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</si>
  <si>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</si>
  <si>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</si>
  <si>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</si>
  <si>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経営の健全性、効率性については平均値と比べて不良の数値であったが、平成２９年度から適正な数値になってきている。
　老朽化の状況については、角打、丸滝処理区について、減価償却率や管渠老朽化率を踏まえた状況把握が必要となってきており、平成31年度にストックマネジメント全体計画（現況調査及びリスク査定）を行い管渠更新計画を検討予定である。</t>
    <rPh sb="34" eb="36">
      <t>ヘイセイ</t>
    </rPh>
    <rPh sb="38" eb="40">
      <t>ネンド</t>
    </rPh>
    <rPh sb="42" eb="44">
      <t>テキセイ</t>
    </rPh>
    <rPh sb="45" eb="47">
      <t>スウチ</t>
    </rPh>
    <rPh sb="153" eb="155">
      <t>カンキョ</t>
    </rPh>
    <phoneticPr fontId="16"/>
  </si>
  <si>
    <t>　収益的収支比率は、H28まで毎年減少傾向であったが、Ｈ29から一般会計繰入基準を総務省基準に基づいて算定したため一部改善されている。
　ただし、地方債償還金額はH28からH32にかけてピークを迎えることから、再び比率が減少していく見込みであり、引き続き経営改善に向けた取り組みが必要な状況である。
　企業債残高対事業規模比率は、前年度までと比べて低くなっている。
　経費回収率、汚水処理原価は、汚水処理経費の公費負担分の算定の見直しに伴い改善されている。
　身延処理区の最終供用開始が平成26年6月であり、今後の接続率上昇による使用料収入の増加は見込まれるが、さらなる適正な使用料収入の確保及び汚水処理費の削減が必要である。
　施設利用率は平均値の49.68%に比べて23.00%と低い。今後は、接続率上昇に伴い微増していくと考えられる。
　水洗化率は平均値の83.35%に比べて56.20%と低く、水洗化率向上の取組が必要である。
　</t>
    <rPh sb="19" eb="21">
      <t>ケイコウ</t>
    </rPh>
    <rPh sb="73" eb="76">
      <t>チホウサイ</t>
    </rPh>
    <rPh sb="105" eb="106">
      <t>フタタ</t>
    </rPh>
    <rPh sb="107" eb="109">
      <t>ヒリツ</t>
    </rPh>
    <rPh sb="110" eb="112">
      <t>ゲンショウ</t>
    </rPh>
    <rPh sb="116" eb="118">
      <t>ミコ</t>
    </rPh>
    <rPh sb="123" eb="124">
      <t>ヒ</t>
    </rPh>
    <rPh sb="125" eb="126">
      <t>ツヅ</t>
    </rPh>
    <rPh sb="198" eb="200">
      <t>オスイ</t>
    </rPh>
    <rPh sb="200" eb="202">
      <t>ショリ</t>
    </rPh>
    <rPh sb="202" eb="204">
      <t>ケイヒ</t>
    </rPh>
    <rPh sb="205" eb="207">
      <t>コウヒ</t>
    </rPh>
    <rPh sb="207" eb="210">
      <t>フタンブン</t>
    </rPh>
    <rPh sb="211" eb="213">
      <t>サンテイ</t>
    </rPh>
    <rPh sb="214" eb="216">
      <t>ミナオ</t>
    </rPh>
    <rPh sb="218" eb="219">
      <t>トモナ</t>
    </rPh>
    <rPh sb="220" eb="222">
      <t>カイゼン</t>
    </rPh>
    <phoneticPr fontId="4"/>
  </si>
  <si>
    <t>　管渠改善率は、平成26年度から0％となっている。
　角打、丸滝処理区については、平成29年度末で20年以上経過しており、減価償却率や管渠老朽化率を踏まえた状況把握が必要となってきており、平成31年度にストックマネジメント全体計画（現況調査及びリスク査定）を行い管渠更新計画を検討予定である。</t>
    <rPh sb="52" eb="54">
      <t>イジョウ</t>
    </rPh>
    <rPh sb="67" eb="69">
      <t>カンキョ</t>
    </rPh>
    <rPh sb="94" eb="96">
      <t>ヘイセイ</t>
    </rPh>
    <rPh sb="98" eb="100">
      <t>ネンド</t>
    </rPh>
    <rPh sb="111" eb="113">
      <t>ゼンタイ</t>
    </rPh>
    <rPh sb="113" eb="115">
      <t>ケイカク</t>
    </rPh>
    <rPh sb="116" eb="118">
      <t>ゲンキョウ</t>
    </rPh>
    <rPh sb="118" eb="120">
      <t>チョウサ</t>
    </rPh>
    <rPh sb="120" eb="121">
      <t>オヨ</t>
    </rPh>
    <rPh sb="125" eb="127">
      <t>サテイ</t>
    </rPh>
    <rPh sb="129" eb="130">
      <t>オコナ</t>
    </rPh>
    <rPh sb="131" eb="133">
      <t>カンキョ</t>
    </rPh>
    <rPh sb="133" eb="135">
      <t>コウシン</t>
    </rPh>
    <rPh sb="135" eb="137">
      <t>ケイカク</t>
    </rPh>
    <rPh sb="138" eb="140">
      <t>ケントウ</t>
    </rPh>
    <rPh sb="140" eb="142">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</si>
</sst>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B-4C87-9441-8DBEFAA1C5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46EB-4C87-9441-8DBEFAA1C5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21.67</c:v>
                </c:pt>
                <c:pt idx="1">
                  <c:v>22.37</c:v>
                </c:pt>
                <c:pt idx="2">
                  <c:v>23.56</c:v>
                </c:pt>
                <c:pt idx="3">
                  <c:v>23.3</c:v>
                </c:pt>
                <c:pt idx="4">
                  <c:v>23</c:v>
                </c:pt>
              </c:numCache>
            </c:numRef>
          </c:val>
          <c:extLst>
            <c:ext xmlns:c16="http://schemas.microsoft.com/office/drawing/2014/chart" uri="{C3380CC4-5D6E-409C-BE32-E72D297353CC}">
              <c16:uniqueId val="{00000000-1733-4D25-83BC-3731E176F2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1733-4D25-83BC-3731E176F2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49.79</c:v>
                </c:pt>
                <c:pt idx="1">
                  <c:v>53.73</c:v>
                </c:pt>
                <c:pt idx="2">
                  <c:v>51.66</c:v>
                </c:pt>
                <c:pt idx="3">
                  <c:v>52.32</c:v>
                </c:pt>
                <c:pt idx="4">
                  <c:v>56.2</c:v>
                </c:pt>
              </c:numCache>
            </c:numRef>
          </c:val>
          <c:extLst>
            <c:ext xmlns:c16="http://schemas.microsoft.com/office/drawing/2014/chart" uri="{C3380CC4-5D6E-409C-BE32-E72D297353CC}">
              <c16:uniqueId val="{00000000-6F03-4077-A3C7-E6FFDC2CA9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6F03-4077-A3C7-E6FFDC2CA9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58.47</c:v>
                </c:pt>
                <c:pt idx="1">
                  <c:v>56.81</c:v>
                </c:pt>
                <c:pt idx="2">
                  <c:v>53.36</c:v>
                </c:pt>
                <c:pt idx="3">
                  <c:v>95.05</c:v>
                </c:pt>
                <c:pt idx="4">
                  <c:v>95.33</c:v>
                </c:pt>
              </c:numCache>
            </c:numRef>
          </c:val>
          <c:extLst>
            <c:ext xmlns:c16="http://schemas.microsoft.com/office/drawing/2014/chart" uri="{C3380CC4-5D6E-409C-BE32-E72D297353CC}">
              <c16:uniqueId val="{00000000-C9BF-4DB9-99E9-8147730947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F-4DB9-99E9-8147730947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0-459F-99D0-CEFA3C4B6F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0-459F-99D0-CEFA3C4B6F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A2-4687-AE23-4CE2C2706D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2-4687-AE23-4CE2C2706D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6-4740-8E8C-26ACDE3B5F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6-4740-8E8C-26ACDE3B5F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C-47E3-B274-82149A67BB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C-47E3-B274-82149A67BB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4465.5</c:v>
                </c:pt>
                <c:pt idx="1">
                  <c:v>4115.04</c:v>
                </c:pt>
                <c:pt idx="2">
                  <c:v>3495.84</c:v>
                </c:pt>
                <c:pt idx="3">
                  <c:v>3028.12</c:v>
                </c:pt>
                <c:pt idx="4">
                  <c:v>2.7</c:v>
                </c:pt>
              </c:numCache>
            </c:numRef>
          </c:val>
          <c:extLst>
            <c:ext xmlns:c16="http://schemas.microsoft.com/office/drawing/2014/chart" uri="{C3380CC4-5D6E-409C-BE32-E72D297353CC}">
              <c16:uniqueId val="{00000000-D91D-4B7D-B4C4-DC096A3CAE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D91D-4B7D-B4C4-DC096A3CAE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18.91</c:v>
                </c:pt>
                <c:pt idx="1">
                  <c:v>18.96</c:v>
                </c:pt>
                <c:pt idx="2">
                  <c:v>81.23</c:v>
                </c:pt>
                <c:pt idx="3">
                  <c:v>75.7</c:v>
                </c:pt>
                <c:pt idx="4">
                  <c:v>76.13</c:v>
                </c:pt>
              </c:numCache>
            </c:numRef>
          </c:val>
          <c:extLst>
            <c:ext xmlns:c16="http://schemas.microsoft.com/office/drawing/2014/chart" uri="{C3380CC4-5D6E-409C-BE32-E72D297353CC}">
              <c16:uniqueId val="{00000000-8746-404F-8221-1BA3B78A3C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8746-404F-8221-1BA3B78A3C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672.28</c:v>
                </c:pt>
                <c:pt idx="1">
                  <c:v>672.51</c:v>
                </c:pt>
                <c:pt idx="2">
                  <c:v>158.34</c:v>
                </c:pt>
                <c:pt idx="3">
                  <c:v>179.78</c:v>
                </c:pt>
                <c:pt idx="4">
                  <c:v>178.84</c:v>
                </c:pt>
              </c:numCache>
            </c:numRef>
          </c:val>
          <c:extLst>
            <c:ext xmlns:c16="http://schemas.microsoft.com/office/drawing/2014/chart" uri="{C3380CC4-5D6E-409C-BE32-E72D297353CC}">
              <c16:uniqueId val="{00000000-346D-42FC-B871-BD9F48AE16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346D-42FC-B871-BD9F48AE16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3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身延町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62">
        <f>データ!S6</f>
        <v>11892</v>
      </c>
      <c r="AM8" s="62"/>
      <c r="AN8" s="62"/>
      <c r="AO8" s="62"/>
      <c r="AP8" s="62"/>
      <c r="AQ8" s="62"/>
      <c r="AR8" s="62"/>
      <c r="AS8" s="62"/>
      <c r="AT8" s="61">
        <f>データ!T6</f>
        <v>301.98</v>
      </c>
      <c r="AU8" s="61"/>
      <c r="AV8" s="61"/>
      <c r="AW8" s="61"/>
      <c r="AX8" s="61"/>
      <c r="AY8" s="61"/>
      <c r="AZ8" s="61"/>
      <c r="BA8" s="61"/>
      <c r="BB8" s="61">
        <f>データ!U6</f>
        <v>39.380000000000003</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21.91</v>
      </c>
      <c r="Q10" s="61"/>
      <c r="R10" s="61"/>
      <c r="S10" s="61"/>
      <c r="T10" s="61"/>
      <c r="U10" s="61"/>
      <c r="V10" s="61"/>
      <c r="W10" s="61">
        <f>データ!Q6</f>
        <v>100</v>
      </c>
      <c r="X10" s="61"/>
      <c r="Y10" s="61"/>
      <c r="Z10" s="61"/>
      <c r="AA10" s="61"/>
      <c r="AB10" s="61"/>
      <c r="AC10" s="61"/>
      <c r="AD10" s="62">
        <f>データ!R6</f>
        <v>2260</v>
      </c>
      <c r="AE10" s="62"/>
      <c r="AF10" s="62"/>
      <c r="AG10" s="62"/>
      <c r="AH10" s="62"/>
      <c r="AI10" s="62"/>
      <c r="AJ10" s="62"/>
      <c r="AK10" s="2"/>
      <c r="AL10" s="62">
        <f>データ!V6</f>
        <v>2571</v>
      </c>
      <c r="AM10" s="62"/>
      <c r="AN10" s="62"/>
      <c r="AO10" s="62"/>
      <c r="AP10" s="62"/>
      <c r="AQ10" s="62"/>
      <c r="AR10" s="62"/>
      <c r="AS10" s="62"/>
      <c r="AT10" s="61">
        <f>データ!W6</f>
        <v>1.61</v>
      </c>
      <c r="AU10" s="61"/>
      <c r="AV10" s="61"/>
      <c r="AW10" s="61"/>
      <c r="AX10" s="61"/>
      <c r="AY10" s="61"/>
      <c r="AZ10" s="61"/>
      <c r="BA10" s="61"/>
      <c r="BB10" s="61">
        <f>データ!X6</f>
        <v>1596.89</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109</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qNdy9n8bTMFxjt+0EFLi+Cr5M+UasbZwcU/U/D7zixjN4DUyzUUvsCOJazpCckjv9nJUusBpISXdNMRsU7+Q9A==" saltValue="NNwB1zCGLVMwtcHheF+x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193658</v>
      </c>
      <c r="D6" s="33">
        <f t="shared" si="3"/>
        <v>47</v>
      </c>
      <c r="E6" s="33">
        <f t="shared" si="3"/>
        <v>17</v>
      </c>
      <c r="F6" s="33">
        <f t="shared" si="3"/>
        <v>1</v>
      </c>
      <c r="G6" s="33">
        <f t="shared" si="3"/>
        <v>0</v>
      </c>
      <c r="H6" s="33" t="str">
        <f t="shared" si="3"/>
        <v>山梨県　身延町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21.91</v>
      </c>
      <c r="Q6" s="34">
        <f t="shared" si="3"/>
        <v>100</v>
      </c>
      <c r="R6" s="34">
        <f t="shared" si="3"/>
        <v>2260</v>
      </c>
      <c r="S6" s="34">
        <f t="shared" si="3"/>
        <v>11892</v>
      </c>
      <c r="T6" s="34">
        <f t="shared" si="3"/>
        <v>301.98</v>
      </c>
      <c r="U6" s="34">
        <f t="shared" si="3"/>
        <v>39.380000000000003</v>
      </c>
      <c r="V6" s="34">
        <f t="shared" si="3"/>
        <v>2571</v>
      </c>
      <c r="W6" s="34">
        <f t="shared" si="3"/>
        <v>1.61</v>
      </c>
      <c r="X6" s="34">
        <f t="shared" si="3"/>
        <v>1596.89</v>
      </c>
      <c r="Y6" s="35">
        <f>IF(Y7="",NA(),Y7)</f>
        <v>58.47</v>
      </c>
      <c r="Z6" s="35">
        <f t="shared" ref="Z6:AH6" si="4">IF(Z7="",NA(),Z7)</f>
        <v>56.81</v>
      </c>
      <c r="AA6" s="35">
        <f t="shared" si="4"/>
        <v>53.36</v>
      </c>
      <c r="AB6" s="35">
        <f t="shared" si="4"/>
        <v>95.05</v>
      </c>
      <c r="AC6" s="35">
        <f t="shared" si="4"/>
        <v>95.33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4465.5</v>
      </c>
      <c r="BG6" s="35">
        <f t="shared" ref="BG6:BO6" si="7">IF(BG7="",NA(),BG7)</f>
        <v>4115.04</v>
      </c>
      <c r="BH6" s="35">
        <f t="shared" si="7"/>
        <v>3495.84</v>
      </c>
      <c r="BI6" s="35">
        <f t="shared" si="7"/>
        <v>3028.12</v>
      </c>
      <c r="BJ6" s="35">
        <f t="shared" si="7"/>
        <v>2.7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18.91</v>
      </c>
      <c r="BR6" s="35">
        <f t="shared" ref="BR6:BZ6" si="8">IF(BR7="",NA(),BR7)</f>
        <v>18.96</v>
      </c>
      <c r="BS6" s="35">
        <f t="shared" si="8"/>
        <v>81.23</v>
      </c>
      <c r="BT6" s="35">
        <f t="shared" si="8"/>
        <v>75.7</v>
      </c>
      <c r="BU6" s="35">
        <f t="shared" si="8"/>
        <v>76.13</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672.28</v>
      </c>
      <c r="CC6" s="35">
        <f t="shared" ref="CC6:CK6" si="9">IF(CC7="",NA(),CC7)</f>
        <v>672.51</v>
      </c>
      <c r="CD6" s="35">
        <f t="shared" si="9"/>
        <v>158.34</v>
      </c>
      <c r="CE6" s="35">
        <f t="shared" si="9"/>
        <v>179.78</v>
      </c>
      <c r="CF6" s="35">
        <f t="shared" si="9"/>
        <v>178.84</v>
      </c>
      <c r="CG6" s="35">
        <f t="shared" si="9"/>
        <v>248.89</v>
      </c>
      <c r="CH6" s="35">
        <f t="shared" si="9"/>
        <v>250.84</v>
      </c>
      <c r="CI6" s="35">
        <f t="shared" si="9"/>
        <v>235.61</v>
      </c>
      <c r="CJ6" s="35">
        <f t="shared" si="9"/>
        <v>216.21</v>
      </c>
      <c r="CK6" s="35">
        <f t="shared" si="9"/>
        <v>220.31</v>
      </c>
      <c r="CL6" s="34" t="str">
        <f>IF(CL7="","",IF(CL7="-","【-】","【"&amp;SUBSTITUTE(TEXT(CL7,"#,##0.00"),"-","△")&amp;"】"))</f>
        <v>【136.86】</v>
      </c>
      <c r="CM6" s="35">
        <f>IF(CM7="",NA(),CM7)</f>
        <v>21.67</v>
      </c>
      <c r="CN6" s="35">
        <f t="shared" ref="CN6:CV6" si="10">IF(CN7="",NA(),CN7)</f>
        <v>22.37</v>
      </c>
      <c r="CO6" s="35">
        <f t="shared" si="10"/>
        <v>23.56</v>
      </c>
      <c r="CP6" s="35">
        <f t="shared" si="10"/>
        <v>23.3</v>
      </c>
      <c r="CQ6" s="35">
        <f t="shared" si="10"/>
        <v>23</v>
      </c>
      <c r="CR6" s="35">
        <f t="shared" si="10"/>
        <v>49.89</v>
      </c>
      <c r="CS6" s="35">
        <f t="shared" si="10"/>
        <v>49.39</v>
      </c>
      <c r="CT6" s="35">
        <f t="shared" si="10"/>
        <v>49.25</v>
      </c>
      <c r="CU6" s="35">
        <f t="shared" si="10"/>
        <v>50.24</v>
      </c>
      <c r="CV6" s="35">
        <f t="shared" si="10"/>
        <v>49.68</v>
      </c>
      <c r="CW6" s="34" t="str">
        <f>IF(CW7="","",IF(CW7="-","【-】","【"&amp;SUBSTITUTE(TEXT(CW7,"#,##0.00"),"-","△")&amp;"】"))</f>
        <v>【58.98】</v>
      </c>
      <c r="CX6" s="35">
        <f>IF(CX7="",NA(),CX7)</f>
        <v>49.79</v>
      </c>
      <c r="CY6" s="35">
        <f t="shared" ref="CY6:DG6" si="11">IF(CY7="",NA(),CY7)</f>
        <v>53.73</v>
      </c>
      <c r="CZ6" s="35">
        <f t="shared" si="11"/>
        <v>51.66</v>
      </c>
      <c r="DA6" s="35">
        <f t="shared" si="11"/>
        <v>52.32</v>
      </c>
      <c r="DB6" s="35">
        <f t="shared" si="11"/>
        <v>56.2</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193658</v>
      </c>
      <c r="D7" s="37">
        <v>47</v>
      </c>
      <c r="E7" s="37">
        <v>17</v>
      </c>
      <c r="F7" s="37">
        <v>1</v>
      </c>
      <c r="G7" s="37">
        <v>0</v>
      </c>
      <c r="H7" s="37" t="s">
        <v>96</v>
      </c>
      <c r="I7" s="37" t="s">
        <v>97</v>
      </c>
      <c r="J7" s="37" t="s">
        <v>98</v>
      </c>
      <c r="K7" s="37" t="s">
        <v>99</v>
      </c>
      <c r="L7" s="37" t="s">
        <v>100</v>
      </c>
      <c r="M7" s="37" t="s">
        <v>101</v>
      </c>
      <c r="N7" s="38" t="s">
        <v>102</v>
      </c>
      <c r="O7" s="38" t="s">
        <v>103</v>
      </c>
      <c r="P7" s="38">
        <v>21.91</v>
      </c>
      <c r="Q7" s="38">
        <v>100</v>
      </c>
      <c r="R7" s="38">
        <v>2260</v>
      </c>
      <c r="S7" s="38">
        <v>11892</v>
      </c>
      <c r="T7" s="38">
        <v>301.98</v>
      </c>
      <c r="U7" s="38">
        <v>39.380000000000003</v>
      </c>
      <c r="V7" s="38">
        <v>2571</v>
      </c>
      <c r="W7" s="38">
        <v>1.61</v>
      </c>
      <c r="X7" s="38">
        <v>1596.89</v>
      </c>
      <c r="Y7" s="38">
        <v>58.47</v>
      </c>
      <c r="Z7" s="38">
        <v>56.81</v>
      </c>
      <c r="AA7" s="38">
        <v>53.36</v>
      </c>
      <c r="AB7" s="38">
        <v>95.05</v>
      </c>
      <c r="AC7" s="38">
        <v>95.33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4465.5</v>
      </c>
      <c r="BG7" s="38">
        <v>4115.04</v>
      </c>
      <c r="BH7" s="38">
        <v>3495.84</v>
      </c>
      <c r="BI7" s="38">
        <v>3028.12</v>
      </c>
      <c r="BJ7" s="38">
        <v>2.7</v>
      </c>
      <c r="BK7" s="38">
        <v>1203.71</v>
      </c>
      <c r="BL7" s="38">
        <v>1162.3599999999999</v>
      </c>
      <c r="BM7" s="38">
        <v>1047.6500000000001</v>
      </c>
      <c r="BN7" s="38">
        <v>1124.26</v>
      </c>
      <c r="BO7" s="38">
        <v>1048.23</v>
      </c>
      <c r="BP7" s="38">
        <v>682.78</v>
      </c>
      <c r="BQ7" s="38">
        <v>18.91</v>
      </c>
      <c r="BR7" s="38">
        <v>18.96</v>
      </c>
      <c r="BS7" s="38">
        <v>81.23</v>
      </c>
      <c r="BT7" s="38">
        <v>75.7</v>
      </c>
      <c r="BU7" s="38">
        <v>76.13</v>
      </c>
      <c r="BV7" s="38">
        <v>69.739999999999995</v>
      </c>
      <c r="BW7" s="38">
        <v>68.209999999999994</v>
      </c>
      <c r="BX7" s="38">
        <v>74.040000000000006</v>
      </c>
      <c r="BY7" s="38">
        <v>80.58</v>
      </c>
      <c r="BZ7" s="38">
        <v>78.92</v>
      </c>
      <c r="CA7" s="38">
        <v>100.91</v>
      </c>
      <c r="CB7" s="38">
        <v>672.28</v>
      </c>
      <c r="CC7" s="38">
        <v>672.51</v>
      </c>
      <c r="CD7" s="38">
        <v>158.34</v>
      </c>
      <c r="CE7" s="38">
        <v>179.78</v>
      </c>
      <c r="CF7" s="38">
        <v>178.84</v>
      </c>
      <c r="CG7" s="38">
        <v>248.89</v>
      </c>
      <c r="CH7" s="38">
        <v>250.84</v>
      </c>
      <c r="CI7" s="38">
        <v>235.61</v>
      </c>
      <c r="CJ7" s="38">
        <v>216.21</v>
      </c>
      <c r="CK7" s="38">
        <v>220.31</v>
      </c>
      <c r="CL7" s="38">
        <v>136.86000000000001</v>
      </c>
      <c r="CM7" s="38">
        <v>21.67</v>
      </c>
      <c r="CN7" s="38">
        <v>22.37</v>
      </c>
      <c r="CO7" s="38">
        <v>23.56</v>
      </c>
      <c r="CP7" s="38">
        <v>23.3</v>
      </c>
      <c r="CQ7" s="38">
        <v>23</v>
      </c>
      <c r="CR7" s="38">
        <v>49.89</v>
      </c>
      <c r="CS7" s="38">
        <v>49.39</v>
      </c>
      <c r="CT7" s="38">
        <v>49.25</v>
      </c>
      <c r="CU7" s="38">
        <v>50.24</v>
      </c>
      <c r="CV7" s="38">
        <v>49.68</v>
      </c>
      <c r="CW7" s="38">
        <v>58.98</v>
      </c>
      <c r="CX7" s="38">
        <v>49.79</v>
      </c>
      <c r="CY7" s="38">
        <v>53.73</v>
      </c>
      <c r="CZ7" s="38">
        <v>51.66</v>
      </c>
      <c r="DA7" s="38">
        <v>52.32</v>
      </c>
      <c r="DB7" s="38">
        <v>56.2</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MNPCA219089</cp:lastModifiedBy>
  <cp:lastPrinted>2020-02-04T02:10:08Z</cp:lastPrinted>
  <dcterms:created xsi:type="dcterms:W3CDTF">2019-12-05T05:04:19Z</dcterms:created>
  <dcterms:modified xsi:type="dcterms:W3CDTF">2020-02-04T02:23:34Z</dcterms:modified>
  <cp:category/>
</cp:coreProperties>
</file>