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ile01\共有\01 総務部門\0104 財政課\01 財政担当\●調査・報告関係\H31・R1\20200122 【2月5日】公営企業に係る経営比較分析表（平成30年度決算）の分析等について\03市→県\"/>
    </mc:Choice>
  </mc:AlternateContent>
  <workbookProtection workbookAlgorithmName="SHA-512" workbookHashValue="puuDO5oAM0ke3DbUstBZeP9FUYX5bgvBXYEF0j+Ureko8MnIJBRx5RWECa04wMUnN5PCqFozUkuOKP4IT9eCSQ==" workbookSaltValue="DvZbPZZZd8K44vuwq5YK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<sst xmlns="http://schemas.openxmlformats.org/spreadsheetml/2006/main" count="228" uniqueCount="115">
  <si>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</si>
  <si>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</si>
  <si>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</si>
  <si>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</si>
  <si>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</si>
  <si>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</si>
  <si>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</si>
  <si>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</si>
  <si>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</si>
  <si>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</si>
  <si>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</si>
  <si>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</si>
  <si>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</si>
  <si>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</si>
  <si>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</si>
  <si>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</si>
  <si>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</si>
  <si>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</si>
  <si>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</si>
  <si>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</si>
  <si>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</si>
  <si>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</si>
  <si>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</si>
  <si>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</si>
  <si>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</si>
  <si>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</si>
  <si>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</si>
  <si>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</si>
  <si>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</si>
  <si>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</si>
  <si>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</si>
  <si>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</si>
  <si>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</si>
  <si>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</si>
  <si>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</si>
  <si>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</si>
  <si>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</si>
  <si>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</si>
  <si>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</si>
  <si>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</si>
  <si>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</si>
  <si>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</si>
  <si>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</si>
  <si>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</si>
  <si>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</si>
  <si>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</si>
  <si>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</si>
  <si>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</si>
  <si>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</si>
  <si>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</si>
  <si>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</si>
  <si>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</si>
  <si>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</si>
  <si>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</si>
  <si>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</si>
  <si>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</si>
  <si>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</si>
  <si>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</si>
  <si>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</si>
  <si>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</si>
  <si>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</si>
  <si>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</si>
  <si>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</si>
  <si>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</si>
  <si>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</si>
  <si>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</si>
  <si>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</si>
  <si>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</si>
  <si>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</si>
  <si>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</si>
  <si>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</si>
  <si>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</si>
  <si>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</si>
  <si>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</si>
  <si>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</si>
  <si>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</si>
  <si>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</si>
  <si>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</si>
  <si>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</si>
  <si>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</si>
  <si>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</si>
  <si>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</si>
  <si>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</si>
  <si>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</si>
  <si>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</si>
  <si>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</si>
  <si>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</si>
  <si>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</si>
  <si>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</si>
  <si>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</si>
  <si>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</si>
  <si>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</si>
  <si>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</si>
  <si>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</si>
  <si>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</si>
  <si>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</si>
  <si>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</si>
  <si>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</si>
  <si>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</si>
  <si>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</si>
  <si>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</si>
  <si>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</si>
  <si>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</si>
  <si>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</si>
  <si>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</si>
  <si>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</si>
  <si>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</si>
  <si>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</si>
  <si>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</si>
  <si>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</si>
  <si>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</si>
  <si>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</si>
  <si>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農業集落排水事業は、収益的収支比率、経費回収率共に低い水準となっている。本来、使用料を充てるべきとされる汚水処理に係る費用について、使用料のみでは賄えていない状況となっている。
　地方債残高については近年減少傾向にあり、事業規模比率でも低下傾向となっている。ただし、今後施設の更新を予定しているため、地方債残高及び事業規模比率の上昇が予想される。
　汚水処理原価は類団平均と同水準であるが、処理施設の管理運営費が経営を圧迫している状況である。今後の施設更新によって、管理運営費の減少を見込んでいる。
　水洗化率は区域内のほぼ全戸が下水道接続済みであることから、類似団体平均を大幅に上回っており良好である。</t>
    <phoneticPr fontId="4"/>
  </si>
  <si>
    <t>　汚水・汚泥処理関連施設を多く抱える農業集落排水事業では、その多くの施設が供用後の更新期に差しかかっているため、平成30年度よりストックマネジメント事業による施設の設備更新を実施している。</t>
    <rPh sb="87" eb="89">
      <t>ジッシ</t>
    </rPh>
    <phoneticPr fontId="4"/>
  </si>
  <si>
    <t>　既に事業完了としており、処理区域の拡大は行っていないが、処理施設の設備更新を行っていることから、長期的に持続可能な経営ができるよう、令和元年度中の経営戦略策定に取り組んでいる。
　また、経営・資産等を正確に把握するため、令和2年度から公営企業会計の適用を行う予定である。
　なお、使用料については、公平で適正な負担水準を目指し、平成30年5月1日の使用分から改定を実施した。</t>
    <rPh sb="39" eb="4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</si>
</sst>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AF-4CAF-8082-4C254B0197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0.04</c:v>
                </c:pt>
              </c:numCache>
            </c:numRef>
          </c:val>
          <c:smooth val="0"/>
          <c:extLst>
            <c:ext xmlns:c16="http://schemas.microsoft.com/office/drawing/2014/chart" uri="{C3380CC4-5D6E-409C-BE32-E72D297353CC}">
              <c16:uniqueId val="{00000001-5DAF-4CAF-8082-4C254B0197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98.86</c:v>
                </c:pt>
                <c:pt idx="2">
                  <c:v>99.24</c:v>
                </c:pt>
                <c:pt idx="3">
                  <c:v>100.85</c:v>
                </c:pt>
                <c:pt idx="4">
                  <c:v>99.24</c:v>
                </c:pt>
              </c:numCache>
            </c:numRef>
          </c:val>
          <c:extLst>
            <c:ext xmlns:c16="http://schemas.microsoft.com/office/drawing/2014/chart" uri="{C3380CC4-5D6E-409C-BE32-E72D297353CC}">
              <c16:uniqueId val="{00000000-56AF-4DE7-A8FF-2EEADE67C88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56.72</c:v>
                </c:pt>
              </c:numCache>
            </c:numRef>
          </c:val>
          <c:smooth val="0"/>
          <c:extLst>
            <c:ext xmlns:c16="http://schemas.microsoft.com/office/drawing/2014/chart" uri="{C3380CC4-5D6E-409C-BE32-E72D297353CC}">
              <c16:uniqueId val="{00000001-56AF-4DE7-A8FF-2EEADE67C88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95.54</c:v>
                </c:pt>
                <c:pt idx="1">
                  <c:v>95.76</c:v>
                </c:pt>
                <c:pt idx="2">
                  <c:v>96.45</c:v>
                </c:pt>
                <c:pt idx="3">
                  <c:v>96.55</c:v>
                </c:pt>
                <c:pt idx="4">
                  <c:v>96.82</c:v>
                </c:pt>
              </c:numCache>
            </c:numRef>
          </c:val>
          <c:extLst>
            <c:ext xmlns:c16="http://schemas.microsoft.com/office/drawing/2014/chart" uri="{C3380CC4-5D6E-409C-BE32-E72D297353CC}">
              <c16:uniqueId val="{00000000-C1CC-41CB-972F-CD02D7C7FCF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90.04</c:v>
                </c:pt>
              </c:numCache>
            </c:numRef>
          </c:val>
          <c:smooth val="0"/>
          <c:extLst>
            <c:ext xmlns:c16="http://schemas.microsoft.com/office/drawing/2014/chart" uri="{C3380CC4-5D6E-409C-BE32-E72D297353CC}">
              <c16:uniqueId val="{00000001-C1CC-41CB-972F-CD02D7C7FCF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65.09</c:v>
                </c:pt>
                <c:pt idx="1">
                  <c:v>79.14</c:v>
                </c:pt>
                <c:pt idx="2">
                  <c:v>57.49</c:v>
                </c:pt>
                <c:pt idx="3">
                  <c:v>76.17</c:v>
                </c:pt>
                <c:pt idx="4">
                  <c:v>84.67</c:v>
                </c:pt>
              </c:numCache>
            </c:numRef>
          </c:val>
          <c:extLst>
            <c:ext xmlns:c16="http://schemas.microsoft.com/office/drawing/2014/chart" uri="{C3380CC4-5D6E-409C-BE32-E72D297353CC}">
              <c16:uniqueId val="{00000000-016A-4ED0-8A19-793CB00E56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6A-4ED0-8A19-793CB00E56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39-4B60-A421-A9A2704D024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39-4B60-A421-A9A2704D024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2A-40E4-AAAB-6E79111C83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2A-40E4-AAAB-6E79111C83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FB-491C-B806-D5022F90CDE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FB-491C-B806-D5022F90CDE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B8-449D-8D80-B14B59A42B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B8-449D-8D80-B14B59A42B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1203.26</c:v>
                </c:pt>
                <c:pt idx="1">
                  <c:v>388.8</c:v>
                </c:pt>
                <c:pt idx="2">
                  <c:v>1024.93</c:v>
                </c:pt>
                <c:pt idx="3">
                  <c:v>903.95</c:v>
                </c:pt>
                <c:pt idx="4">
                  <c:v>37.979999999999997</c:v>
                </c:pt>
              </c:numCache>
            </c:numRef>
          </c:val>
          <c:extLst>
            <c:ext xmlns:c16="http://schemas.microsoft.com/office/drawing/2014/chart" uri="{C3380CC4-5D6E-409C-BE32-E72D297353CC}">
              <c16:uniqueId val="{00000000-91B9-481D-A51C-544E0C2063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654.91999999999996</c:v>
                </c:pt>
              </c:numCache>
            </c:numRef>
          </c:val>
          <c:smooth val="0"/>
          <c:extLst>
            <c:ext xmlns:c16="http://schemas.microsoft.com/office/drawing/2014/chart" uri="{C3380CC4-5D6E-409C-BE32-E72D297353CC}">
              <c16:uniqueId val="{00000001-91B9-481D-A51C-544E0C2063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27.77</c:v>
                </c:pt>
                <c:pt idx="1">
                  <c:v>44.85</c:v>
                </c:pt>
                <c:pt idx="2">
                  <c:v>25.3</c:v>
                </c:pt>
                <c:pt idx="3">
                  <c:v>46.15</c:v>
                </c:pt>
                <c:pt idx="4">
                  <c:v>57.72</c:v>
                </c:pt>
              </c:numCache>
            </c:numRef>
          </c:val>
          <c:extLst>
            <c:ext xmlns:c16="http://schemas.microsoft.com/office/drawing/2014/chart" uri="{C3380CC4-5D6E-409C-BE32-E72D297353CC}">
              <c16:uniqueId val="{00000000-BD69-47A6-BBBA-753765D81F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65.39</c:v>
                </c:pt>
              </c:numCache>
            </c:numRef>
          </c:val>
          <c:smooth val="0"/>
          <c:extLst>
            <c:ext xmlns:c16="http://schemas.microsoft.com/office/drawing/2014/chart" uri="{C3380CC4-5D6E-409C-BE32-E72D297353CC}">
              <c16:uniqueId val="{00000001-BD69-47A6-BBBA-753765D81F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391.78</c:v>
                </c:pt>
                <c:pt idx="1">
                  <c:v>236.3</c:v>
                </c:pt>
                <c:pt idx="2">
                  <c:v>421.47</c:v>
                </c:pt>
                <c:pt idx="3">
                  <c:v>232.85</c:v>
                </c:pt>
                <c:pt idx="4">
                  <c:v>210.44</c:v>
                </c:pt>
              </c:numCache>
            </c:numRef>
          </c:val>
          <c:extLst>
            <c:ext xmlns:c16="http://schemas.microsoft.com/office/drawing/2014/chart" uri="{C3380CC4-5D6E-409C-BE32-E72D297353CC}">
              <c16:uniqueId val="{00000000-AC2E-4500-8ABA-A80CB37BD3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230.88</c:v>
                </c:pt>
              </c:numCache>
            </c:numRef>
          </c:val>
          <c:smooth val="0"/>
          <c:extLst>
            <c:ext xmlns:c16="http://schemas.microsoft.com/office/drawing/2014/chart" uri="{C3380CC4-5D6E-409C-BE32-E72D297353CC}">
              <c16:uniqueId val="{00000001-AC2E-4500-8ABA-A80CB37BD3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中央市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30898</v>
      </c>
      <c r="AM8" s="50"/>
      <c r="AN8" s="50"/>
      <c r="AO8" s="50"/>
      <c r="AP8" s="50"/>
      <c r="AQ8" s="50"/>
      <c r="AR8" s="50"/>
      <c r="AS8" s="50"/>
      <c r="AT8" s="45">
        <f>データ!T6</f>
        <v>31.69</v>
      </c>
      <c r="AU8" s="45"/>
      <c r="AV8" s="45"/>
      <c r="AW8" s="45"/>
      <c r="AX8" s="45"/>
      <c r="AY8" s="45"/>
      <c r="AZ8" s="45"/>
      <c r="BA8" s="45"/>
      <c r="BB8" s="45">
        <f>データ!U6</f>
        <v>975.01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10.5</v>
      </c>
      <c r="Q10" s="45"/>
      <c r="R10" s="45"/>
      <c r="S10" s="45"/>
      <c r="T10" s="45"/>
      <c r="U10" s="45"/>
      <c r="V10" s="45"/>
      <c r="W10" s="45">
        <f>データ!Q6</f>
        <v>86.9</v>
      </c>
      <c r="X10" s="45"/>
      <c r="Y10" s="45"/>
      <c r="Z10" s="45"/>
      <c r="AA10" s="45"/>
      <c r="AB10" s="45"/>
      <c r="AC10" s="45"/>
      <c r="AD10" s="50">
        <f>データ!R6</f>
        <v>1944</v>
      </c>
      <c r="AE10" s="50"/>
      <c r="AF10" s="50"/>
      <c r="AG10" s="50"/>
      <c r="AH10" s="50"/>
      <c r="AI10" s="50"/>
      <c r="AJ10" s="50"/>
      <c r="AK10" s="2"/>
      <c r="AL10" s="50">
        <f>データ!V6</f>
        <v>3239</v>
      </c>
      <c r="AM10" s="50"/>
      <c r="AN10" s="50"/>
      <c r="AO10" s="50"/>
      <c r="AP10" s="50"/>
      <c r="AQ10" s="50"/>
      <c r="AR10" s="50"/>
      <c r="AS10" s="50"/>
      <c r="AT10" s="45">
        <f>データ!W6</f>
        <v>1.41</v>
      </c>
      <c r="AU10" s="45"/>
      <c r="AV10" s="45"/>
      <c r="AW10" s="45"/>
      <c r="AX10" s="45"/>
      <c r="AY10" s="45"/>
      <c r="AZ10" s="45"/>
      <c r="BA10" s="45"/>
      <c r="BB10" s="45">
        <f>データ!X6</f>
        <v>2297.16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44</v>
      </c>
      <c r="O86" s="26" t="str">
        <f>データ!EO6</f>
        <v>【0.02】</v>
      </c>
    </row>
  </sheetData>
  <sheetProtection algorithmName="SHA-512" hashValue="uXnK02o5vpMAAW5l8CPZoqTtxnLGrn7wsFmBs/MdojkoBk+N+sM6GEm4r+pqElpg3k8tviL8g+CBSQe+RQ8rrA==" saltValue="BzH/3uXQ6YpcUHRBbZgC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192147</v>
      </c>
      <c r="D6" s="33">
        <f t="shared" si="3"/>
        <v>47</v>
      </c>
      <c r="E6" s="33">
        <f t="shared" si="3"/>
        <v>17</v>
      </c>
      <c r="F6" s="33">
        <f t="shared" si="3"/>
        <v>5</v>
      </c>
      <c r="G6" s="33">
        <f t="shared" si="3"/>
        <v>0</v>
      </c>
      <c r="H6" s="33" t="str">
        <f t="shared" si="3"/>
        <v>山梨県　中央市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10.5</v>
      </c>
      <c r="Q6" s="34">
        <f t="shared" si="3"/>
        <v>86.9</v>
      </c>
      <c r="R6" s="34">
        <f t="shared" si="3"/>
        <v>1944</v>
      </c>
      <c r="S6" s="34">
        <f t="shared" si="3"/>
        <v>30898</v>
      </c>
      <c r="T6" s="34">
        <f t="shared" si="3"/>
        <v>31.69</v>
      </c>
      <c r="U6" s="34">
        <f t="shared" si="3"/>
        <v>975.01</v>
      </c>
      <c r="V6" s="34">
        <f t="shared" si="3"/>
        <v>3239</v>
      </c>
      <c r="W6" s="34">
        <f t="shared" si="3"/>
        <v>1.41</v>
      </c>
      <c r="X6" s="34">
        <f t="shared" si="3"/>
        <v>2297.16</v>
      </c>
      <c r="Y6" s="35">
        <f>IF(Y7="",NA(),Y7)</f>
        <v>65.09</v>
      </c>
      <c r="Z6" s="35">
        <f t="shared" ref="Z6:AH6" si="4">IF(Z7="",NA(),Z7)</f>
        <v>79.14</v>
      </c>
      <c r="AA6" s="35">
        <f t="shared" si="4"/>
        <v>57.49</v>
      </c>
      <c r="AB6" s="35">
        <f t="shared" si="4"/>
        <v>76.17</v>
      </c>
      <c r="AC6" s="35">
        <f t="shared" si="4"/>
        <v>84.67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1203.26</v>
      </c>
      <c r="BG6" s="35">
        <f t="shared" ref="BG6:BO6" si="7">IF(BG7="",NA(),BG7)</f>
        <v>388.8</v>
      </c>
      <c r="BH6" s="35">
        <f t="shared" si="7"/>
        <v>1024.93</v>
      </c>
      <c r="BI6" s="35">
        <f t="shared" si="7"/>
        <v>903.95</v>
      </c>
      <c r="BJ6" s="35">
        <f t="shared" si="7"/>
        <v>37.979999999999997</v>
      </c>
      <c r="BK6" s="35">
        <f t="shared" si="7"/>
        <v>1044.8</v>
      </c>
      <c r="BL6" s="35">
        <f t="shared" si="7"/>
        <v>1081.8</v>
      </c>
      <c r="BM6" s="35">
        <f t="shared" si="7"/>
        <v>974.93</v>
      </c>
      <c r="BN6" s="35">
        <f t="shared" si="7"/>
        <v>855.8</v>
      </c>
      <c r="BO6" s="35">
        <f t="shared" si="7"/>
        <v>654.91999999999996</v>
      </c>
      <c r="BP6" s="34" t="str">
        <f>IF(BP7="","",IF(BP7="-","【-】","【"&amp;SUBSTITUTE(TEXT(BP7,"#,##0.00"),"-","△")&amp;"】"))</f>
        <v>【747.76】</v>
      </c>
      <c r="BQ6" s="35">
        <f>IF(BQ7="",NA(),BQ7)</f>
        <v>27.77</v>
      </c>
      <c r="BR6" s="35">
        <f t="shared" ref="BR6:BZ6" si="8">IF(BR7="",NA(),BR7)</f>
        <v>44.85</v>
      </c>
      <c r="BS6" s="35">
        <f t="shared" si="8"/>
        <v>25.3</v>
      </c>
      <c r="BT6" s="35">
        <f t="shared" si="8"/>
        <v>46.15</v>
      </c>
      <c r="BU6" s="35">
        <f t="shared" si="8"/>
        <v>57.72</v>
      </c>
      <c r="BV6" s="35">
        <f t="shared" si="8"/>
        <v>50.82</v>
      </c>
      <c r="BW6" s="35">
        <f t="shared" si="8"/>
        <v>52.19</v>
      </c>
      <c r="BX6" s="35">
        <f t="shared" si="8"/>
        <v>55.32</v>
      </c>
      <c r="BY6" s="35">
        <f t="shared" si="8"/>
        <v>59.8</v>
      </c>
      <c r="BZ6" s="35">
        <f t="shared" si="8"/>
        <v>65.39</v>
      </c>
      <c r="CA6" s="34" t="str">
        <f>IF(CA7="","",IF(CA7="-","【-】","【"&amp;SUBSTITUTE(TEXT(CA7,"#,##0.00"),"-","△")&amp;"】"))</f>
        <v>【59.51】</v>
      </c>
      <c r="CB6" s="35">
        <f>IF(CB7="",NA(),CB7)</f>
        <v>391.78</v>
      </c>
      <c r="CC6" s="35">
        <f t="shared" ref="CC6:CK6" si="9">IF(CC7="",NA(),CC7)</f>
        <v>236.3</v>
      </c>
      <c r="CD6" s="35">
        <f t="shared" si="9"/>
        <v>421.47</v>
      </c>
      <c r="CE6" s="35">
        <f t="shared" si="9"/>
        <v>232.85</v>
      </c>
      <c r="CF6" s="35">
        <f t="shared" si="9"/>
        <v>210.44</v>
      </c>
      <c r="CG6" s="35">
        <f t="shared" si="9"/>
        <v>300.52</v>
      </c>
      <c r="CH6" s="35">
        <f t="shared" si="9"/>
        <v>296.14</v>
      </c>
      <c r="CI6" s="35">
        <f t="shared" si="9"/>
        <v>283.17</v>
      </c>
      <c r="CJ6" s="35">
        <f t="shared" si="9"/>
        <v>263.76</v>
      </c>
      <c r="CK6" s="35">
        <f t="shared" si="9"/>
        <v>230.88</v>
      </c>
      <c r="CL6" s="34" t="str">
        <f>IF(CL7="","",IF(CL7="-","【-】","【"&amp;SUBSTITUTE(TEXT(CL7,"#,##0.00"),"-","△")&amp;"】"))</f>
        <v>【261.46】</v>
      </c>
      <c r="CM6" s="35">
        <f>IF(CM7="",NA(),CM7)</f>
        <v>100</v>
      </c>
      <c r="CN6" s="35">
        <f t="shared" ref="CN6:CV6" si="10">IF(CN7="",NA(),CN7)</f>
        <v>98.86</v>
      </c>
      <c r="CO6" s="35">
        <f t="shared" si="10"/>
        <v>99.24</v>
      </c>
      <c r="CP6" s="35">
        <f t="shared" si="10"/>
        <v>100.85</v>
      </c>
      <c r="CQ6" s="35">
        <f t="shared" si="10"/>
        <v>99.24</v>
      </c>
      <c r="CR6" s="35">
        <f t="shared" si="10"/>
        <v>53.24</v>
      </c>
      <c r="CS6" s="35">
        <f t="shared" si="10"/>
        <v>52.31</v>
      </c>
      <c r="CT6" s="35">
        <f t="shared" si="10"/>
        <v>60.65</v>
      </c>
      <c r="CU6" s="35">
        <f t="shared" si="10"/>
        <v>51.75</v>
      </c>
      <c r="CV6" s="35">
        <f t="shared" si="10"/>
        <v>56.72</v>
      </c>
      <c r="CW6" s="34" t="str">
        <f>IF(CW7="","",IF(CW7="-","【-】","【"&amp;SUBSTITUTE(TEXT(CW7,"#,##0.00"),"-","△")&amp;"】"))</f>
        <v>【52.23】</v>
      </c>
      <c r="CX6" s="35">
        <f>IF(CX7="",NA(),CX7)</f>
        <v>95.54</v>
      </c>
      <c r="CY6" s="35">
        <f t="shared" ref="CY6:DG6" si="11">IF(CY7="",NA(),CY7)</f>
        <v>95.76</v>
      </c>
      <c r="CZ6" s="35">
        <f t="shared" si="11"/>
        <v>96.45</v>
      </c>
      <c r="DA6" s="35">
        <f t="shared" si="11"/>
        <v>96.55</v>
      </c>
      <c r="DB6" s="35">
        <f t="shared" si="11"/>
        <v>96.82</v>
      </c>
      <c r="DC6" s="35">
        <f t="shared" si="11"/>
        <v>84.07</v>
      </c>
      <c r="DD6" s="35">
        <f t="shared" si="11"/>
        <v>84.32</v>
      </c>
      <c r="DE6" s="35">
        <f t="shared" si="11"/>
        <v>84.58</v>
      </c>
      <c r="DF6" s="35">
        <f t="shared" si="11"/>
        <v>84.84</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0.04</v>
      </c>
      <c r="EO6" s="34" t="str">
        <f>IF(EO7="","",IF(EO7="-","【-】","【"&amp;SUBSTITUTE(TEXT(EO7,"#,##0.00"),"-","△")&amp;"】"))</f>
        <v>【0.02】</v>
      </c>
    </row>
    <row r="7" spans="1:145" s="36" customFormat="1" x14ac:dyDescent="0.15">
      <c r="A7" s="28"/>
      <c r="B7" s="37">
        <v>2018</v>
      </c>
      <c r="C7" s="37">
        <v>192147</v>
      </c>
      <c r="D7" s="37">
        <v>47</v>
      </c>
      <c r="E7" s="37">
        <v>17</v>
      </c>
      <c r="F7" s="37">
        <v>5</v>
      </c>
      <c r="G7" s="37">
        <v>0</v>
      </c>
      <c r="H7" s="37" t="s">
        <v>99</v>
      </c>
      <c r="I7" s="37" t="s">
        <v>100</v>
      </c>
      <c r="J7" s="37" t="s">
        <v>101</v>
      </c>
      <c r="K7" s="37" t="s">
        <v>102</v>
      </c>
      <c r="L7" s="37" t="s">
        <v>103</v>
      </c>
      <c r="M7" s="37" t="s">
        <v>104</v>
      </c>
      <c r="N7" s="38" t="s">
        <v>105</v>
      </c>
      <c r="O7" s="38" t="s">
        <v>106</v>
      </c>
      <c r="P7" s="38">
        <v>10.5</v>
      </c>
      <c r="Q7" s="38">
        <v>86.9</v>
      </c>
      <c r="R7" s="38">
        <v>1944</v>
      </c>
      <c r="S7" s="38">
        <v>30898</v>
      </c>
      <c r="T7" s="38">
        <v>31.69</v>
      </c>
      <c r="U7" s="38">
        <v>975.01</v>
      </c>
      <c r="V7" s="38">
        <v>3239</v>
      </c>
      <c r="W7" s="38">
        <v>1.41</v>
      </c>
      <c r="X7" s="38">
        <v>2297.16</v>
      </c>
      <c r="Y7" s="38">
        <v>65.09</v>
      </c>
      <c r="Z7" s="38">
        <v>79.14</v>
      </c>
      <c r="AA7" s="38">
        <v>57.49</v>
      </c>
      <c r="AB7" s="38">
        <v>76.17</v>
      </c>
      <c r="AC7" s="38">
        <v>84.67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1203.26</v>
      </c>
      <c r="BG7" s="38">
        <v>388.8</v>
      </c>
      <c r="BH7" s="38">
        <v>1024.93</v>
      </c>
      <c r="BI7" s="38">
        <v>903.95</v>
      </c>
      <c r="BJ7" s="38">
        <v>37.979999999999997</v>
      </c>
      <c r="BK7" s="38">
        <v>1044.8</v>
      </c>
      <c r="BL7" s="38">
        <v>1081.8</v>
      </c>
      <c r="BM7" s="38">
        <v>974.93</v>
      </c>
      <c r="BN7" s="38">
        <v>855.8</v>
      </c>
      <c r="BO7" s="38">
        <v>654.91999999999996</v>
      </c>
      <c r="BP7" s="38">
        <v>747.76</v>
      </c>
      <c r="BQ7" s="38">
        <v>27.77</v>
      </c>
      <c r="BR7" s="38">
        <v>44.85</v>
      </c>
      <c r="BS7" s="38">
        <v>25.3</v>
      </c>
      <c r="BT7" s="38">
        <v>46.15</v>
      </c>
      <c r="BU7" s="38">
        <v>57.72</v>
      </c>
      <c r="BV7" s="38">
        <v>50.82</v>
      </c>
      <c r="BW7" s="38">
        <v>52.19</v>
      </c>
      <c r="BX7" s="38">
        <v>55.32</v>
      </c>
      <c r="BY7" s="38">
        <v>59.8</v>
      </c>
      <c r="BZ7" s="38">
        <v>65.39</v>
      </c>
      <c r="CA7" s="38">
        <v>59.51</v>
      </c>
      <c r="CB7" s="38">
        <v>391.78</v>
      </c>
      <c r="CC7" s="38">
        <v>236.3</v>
      </c>
      <c r="CD7" s="38">
        <v>421.47</v>
      </c>
      <c r="CE7" s="38">
        <v>232.85</v>
      </c>
      <c r="CF7" s="38">
        <v>210.44</v>
      </c>
      <c r="CG7" s="38">
        <v>300.52</v>
      </c>
      <c r="CH7" s="38">
        <v>296.14</v>
      </c>
      <c r="CI7" s="38">
        <v>283.17</v>
      </c>
      <c r="CJ7" s="38">
        <v>263.76</v>
      </c>
      <c r="CK7" s="38">
        <v>230.88</v>
      </c>
      <c r="CL7" s="38">
        <v>261.45999999999998</v>
      </c>
      <c r="CM7" s="38">
        <v>100</v>
      </c>
      <c r="CN7" s="38">
        <v>98.86</v>
      </c>
      <c r="CO7" s="38">
        <v>99.24</v>
      </c>
      <c r="CP7" s="38">
        <v>100.85</v>
      </c>
      <c r="CQ7" s="38">
        <v>99.24</v>
      </c>
      <c r="CR7" s="38">
        <v>53.24</v>
      </c>
      <c r="CS7" s="38">
        <v>52.31</v>
      </c>
      <c r="CT7" s="38">
        <v>60.65</v>
      </c>
      <c r="CU7" s="38">
        <v>51.75</v>
      </c>
      <c r="CV7" s="38">
        <v>56.72</v>
      </c>
      <c r="CW7" s="38">
        <v>52.23</v>
      </c>
      <c r="CX7" s="38">
        <v>95.54</v>
      </c>
      <c r="CY7" s="38">
        <v>95.76</v>
      </c>
      <c r="CZ7" s="38">
        <v>96.45</v>
      </c>
      <c r="DA7" s="38">
        <v>96.55</v>
      </c>
      <c r="DB7" s="38">
        <v>96.82</v>
      </c>
      <c r="DC7" s="38">
        <v>84.07</v>
      </c>
      <c r="DD7" s="38">
        <v>84.32</v>
      </c>
      <c r="DE7" s="38">
        <v>84.58</v>
      </c>
      <c r="DF7" s="38">
        <v>84.84</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2019-12-05T05:19:21Z</dcterms:created>
  <dcterms:modified xsi:type="dcterms:W3CDTF">2020-02-05T09:07:41Z</dcterms:modified>
  <cp:category/>
</cp:coreProperties>
</file>