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1 総務部門\0104 財政課\01 財政担当\●調査・報告関係\H31・R1\20200122 【2月5日】公営企業に係る経営比較分析表（平成30年度決算）の分析等について\03市→県\"/>
    </mc:Choice>
  </mc:AlternateContent>
  <workbookProtection workbookAlgorithmName="SHA-512" workbookHashValue="6ozKsECheLxQ4p+/7fCPR5jzJu308mFv8DzDxamfwByxav5WSd3lNkC1mtMoE1UqDnOikGIaXdHd1s7OwgOkpw==" workbookSaltValue="gOoZF3qGvPYbUooFhwbHz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<sst xmlns="http://schemas.openxmlformats.org/spreadsheetml/2006/main" count="225" uniqueCount="111">
  <si>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</si>
  <si>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</si>
  <si>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</si>
  <si>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</si>
  <si>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</si>
  <si>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</si>
  <si>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</si>
  <si>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</si>
  <si>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</si>
  <si>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</si>
  <si>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</si>
  <si>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</si>
  <si>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</si>
  <si>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</si>
  <si>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</si>
  <si>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</si>
  <si>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</si>
  <si>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</si>
  <si>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</si>
  <si>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</si>
  <si>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</si>
  <si>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</si>
  <si>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</si>
  <si>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</si>
  <si>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</si>
  <si>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</si>
  <si>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</si>
  <si>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</si>
  <si>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</si>
  <si>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</si>
  <si>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</si>
  <si>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</si>
  <si>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</si>
  <si>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</si>
  <si>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</si>
  <si>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</si>
  <si>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</si>
  <si>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</si>
  <si>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</si>
  <si>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</si>
  <si>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</si>
  <si>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</si>
  <si>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</si>
  <si>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</si>
  <si>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</si>
  <si>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</si>
  <si>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</si>
  <si>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</si>
  <si>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</si>
  <si>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</si>
  <si>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</si>
  <si>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</si>
  <si>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</si>
  <si>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</si>
  <si>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</si>
  <si>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</si>
  <si>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</si>
  <si>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</si>
  <si>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</si>
  <si>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</si>
  <si>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</si>
  <si>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</si>
  <si>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</si>
  <si>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</si>
  <si>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</si>
  <si>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</si>
  <si>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</si>
  <si>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</si>
  <si>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</si>
  <si>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</si>
  <si>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</si>
  <si>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</si>
  <si>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</si>
  <si>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</si>
  <si>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</si>
  <si>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</si>
  <si>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</si>
  <si>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</si>
  <si>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</si>
  <si>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</si>
  <si>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</si>
  <si>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</si>
  <si>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</si>
  <si>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</si>
  <si>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</si>
  <si>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</si>
  <si>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</si>
  <si>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</si>
  <si>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</si>
  <si>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</si>
  <si>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</si>
  <si>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</si>
  <si>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</si>
  <si>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</si>
  <si>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</si>
  <si>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</si>
  <si>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</si>
  <si>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</si>
  <si>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</si>
  <si>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</si>
  <si>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</si>
  <si>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</si>
  <si>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</si>
  <si>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</si>
  <si>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</si>
  <si>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</si>
  <si>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</si>
  <si>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</si>
  <si>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の豊富地区には石綿管や老朽化したビニル管が未だに多く残存あるため、毎年行っている管路耐震化工事に企業債を充当し工事を行なってきた。そのため債務残高が増加し、高止まりの状況である。また、食品工業団地や企業への給水収益に半分程度は頼っているため、経済状況に給水収益が左右される状況にある。
　今後も災害に強く、安定した水道事業を行うため、継続して耐震化事業を行っていく必要があるが、一般会計からの繰入金がなければ事業運営も滞る状況のため、適切な料金改定を行い、健全な事業運営を行う必要がある。</t>
    <rPh sb="28" eb="29">
      <t>イマ</t>
    </rPh>
    <rPh sb="33" eb="35">
      <t>ザンゾン</t>
    </rPh>
    <rPh sb="40" eb="42">
      <t>マイトシ</t>
    </rPh>
    <rPh sb="42" eb="43">
      <t>オコナ</t>
    </rPh>
    <rPh sb="47" eb="49">
      <t>カンロ</t>
    </rPh>
    <rPh sb="49" eb="52">
      <t>タイシンカ</t>
    </rPh>
    <rPh sb="52" eb="54">
      <t>コウジ</t>
    </rPh>
    <rPh sb="106" eb="108">
      <t>キギョウ</t>
    </rPh>
    <rPh sb="110" eb="112">
      <t>キュウスイ</t>
    </rPh>
    <rPh sb="112" eb="114">
      <t>シュウエキ</t>
    </rPh>
    <rPh sb="115" eb="117">
      <t>ハンブン</t>
    </rPh>
    <rPh sb="117" eb="119">
      <t>テイド</t>
    </rPh>
    <rPh sb="151" eb="153">
      <t>コンゴ</t>
    </rPh>
    <rPh sb="154" eb="156">
      <t>サイガイ</t>
    </rPh>
    <rPh sb="157" eb="158">
      <t>ツヨ</t>
    </rPh>
    <rPh sb="160" eb="162">
      <t>アンテイ</t>
    </rPh>
    <rPh sb="164" eb="166">
      <t>スイドウ</t>
    </rPh>
    <rPh sb="166" eb="168">
      <t>ジギョウ</t>
    </rPh>
    <rPh sb="169" eb="170">
      <t>オコナ</t>
    </rPh>
    <rPh sb="174" eb="176">
      <t>ケイゾク</t>
    </rPh>
    <rPh sb="178" eb="181">
      <t>タイシンカ</t>
    </rPh>
    <rPh sb="181" eb="183">
      <t>ジギョウ</t>
    </rPh>
    <rPh sb="184" eb="185">
      <t>オコナ</t>
    </rPh>
    <rPh sb="189" eb="191">
      <t>ヒツヨウ</t>
    </rPh>
    <rPh sb="211" eb="213">
      <t>ジギョウ</t>
    </rPh>
    <rPh sb="213" eb="215">
      <t>ウンエイ</t>
    </rPh>
    <rPh sb="216" eb="217">
      <t>トドコオ</t>
    </rPh>
    <rPh sb="218" eb="220">
      <t>ジョウキョウ</t>
    </rPh>
    <phoneticPr fontId="4"/>
  </si>
  <si>
    <t>　管路については、石綿セメント管及び老朽化したビニル管が多く残存しているため、漏水も多く有収率も低い状態である。老朽化した配水池や送水施設も多く、安定した給水が困難になる可能性もある。
　持続可能な水道事業を行っていくためにも、効率的かつ計画的な更新や改修を行っていく。</t>
    <rPh sb="1" eb="3">
      <t>カンロ</t>
    </rPh>
    <rPh sb="9" eb="11">
      <t>セキメン</t>
    </rPh>
    <rPh sb="15" eb="16">
      <t>カン</t>
    </rPh>
    <rPh sb="16" eb="17">
      <t>オヨ</t>
    </rPh>
    <rPh sb="18" eb="21">
      <t>ロウキュウカ</t>
    </rPh>
    <rPh sb="26" eb="27">
      <t>カン</t>
    </rPh>
    <rPh sb="28" eb="29">
      <t>オオ</t>
    </rPh>
    <rPh sb="30" eb="32">
      <t>ザンゾン</t>
    </rPh>
    <rPh sb="39" eb="41">
      <t>ロウスイ</t>
    </rPh>
    <rPh sb="42" eb="43">
      <t>オオ</t>
    </rPh>
    <rPh sb="44" eb="45">
      <t>ユウ</t>
    </rPh>
    <rPh sb="45" eb="46">
      <t>シュウ</t>
    </rPh>
    <rPh sb="46" eb="47">
      <t>リツ</t>
    </rPh>
    <rPh sb="48" eb="49">
      <t>ヒク</t>
    </rPh>
    <rPh sb="50" eb="52">
      <t>ジョウタイ</t>
    </rPh>
    <rPh sb="56" eb="59">
      <t>ロウキュウカ</t>
    </rPh>
    <rPh sb="61" eb="63">
      <t>ハイスイ</t>
    </rPh>
    <rPh sb="63" eb="64">
      <t>イケ</t>
    </rPh>
    <rPh sb="65" eb="67">
      <t>ソウスイ</t>
    </rPh>
    <rPh sb="67" eb="69">
      <t>シセツ</t>
    </rPh>
    <rPh sb="70" eb="71">
      <t>オオ</t>
    </rPh>
    <rPh sb="73" eb="75">
      <t>アンテイ</t>
    </rPh>
    <rPh sb="77" eb="79">
      <t>キュウスイ</t>
    </rPh>
    <rPh sb="80" eb="82">
      <t>コンナン</t>
    </rPh>
    <rPh sb="85" eb="88">
      <t>カノウセイ</t>
    </rPh>
    <rPh sb="94" eb="98">
      <t>ジゾクカノウ</t>
    </rPh>
    <rPh sb="99" eb="101">
      <t>スイドウ</t>
    </rPh>
    <rPh sb="101" eb="103">
      <t>ジギョウ</t>
    </rPh>
    <rPh sb="104" eb="105">
      <t>オコナ</t>
    </rPh>
    <rPh sb="114" eb="117">
      <t>コウリツテキ</t>
    </rPh>
    <rPh sb="119" eb="122">
      <t>ケイカクテキ</t>
    </rPh>
    <rPh sb="123" eb="125">
      <t>コウシン</t>
    </rPh>
    <rPh sb="126" eb="128">
      <t>カイシュウ</t>
    </rPh>
    <rPh sb="129" eb="130">
      <t>オコナ</t>
    </rPh>
    <phoneticPr fontId="4"/>
  </si>
  <si>
    <t>　今後も老朽化した管路や施設更新に費用が嵩むため、適正な料金改定を行い、安定した水道事業を目指していく必要がある。</t>
    <rPh sb="1" eb="3">
      <t>コンゴ</t>
    </rPh>
    <rPh sb="4" eb="7">
      <t>ロウキュウカ</t>
    </rPh>
    <rPh sb="9" eb="11">
      <t>カンロ</t>
    </rPh>
    <rPh sb="12" eb="14">
      <t>シセツ</t>
    </rPh>
    <rPh sb="14" eb="16">
      <t>コウシン</t>
    </rPh>
    <rPh sb="17" eb="19">
      <t>ヒヨウ</t>
    </rPh>
    <rPh sb="20" eb="21">
      <t>カサ</t>
    </rPh>
    <rPh sb="25" eb="27">
      <t>テキセイ</t>
    </rPh>
    <rPh sb="28" eb="30">
      <t>リョウキン</t>
    </rPh>
    <rPh sb="30" eb="32">
      <t>カイテイ</t>
    </rPh>
    <rPh sb="33" eb="34">
      <t>オコナ</t>
    </rPh>
    <rPh sb="36" eb="38">
      <t>アンテイ</t>
    </rPh>
    <rPh sb="40" eb="42">
      <t>スイドウ</t>
    </rPh>
    <rPh sb="42" eb="44">
      <t>ジギョウ</t>
    </rPh>
    <rPh sb="45" eb="47">
      <t>メザ</t>
    </rPh>
    <rPh sb="51" eb="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</si>
</sst>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1.05</c:v>
                </c:pt>
                <c:pt idx="1">
                  <c:v>0</c:v>
                </c:pt>
                <c:pt idx="2" formatCode="#,##0.00;&quot;△&quot;#,##0.00;&quot;-&quot;">
                  <c:v>1.69</c:v>
                </c:pt>
                <c:pt idx="3" formatCode="#,##0.00;&quot;△&quot;#,##0.00;&quot;-&quot;">
                  <c:v>0.22</c:v>
                </c:pt>
                <c:pt idx="4" formatCode="#,##0.00;&quot;△&quot;#,##0.00;&quot;-&quot;">
                  <c:v>0.46</c:v>
                </c:pt>
              </c:numCache>
            </c:numRef>
          </c:val>
          <c:extLst>
            <c:ext xmlns:c16="http://schemas.microsoft.com/office/drawing/2014/chart" uri="{C3380CC4-5D6E-409C-BE32-E72D297353CC}">
              <c16:uniqueId val="{00000000-16D6-47CD-B917-B8A6D8CDFC7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16D6-47CD-B917-B8A6D8CDFC7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73.75</c:v>
                </c:pt>
                <c:pt idx="1">
                  <c:v>73.400000000000006</c:v>
                </c:pt>
                <c:pt idx="2">
                  <c:v>64.48</c:v>
                </c:pt>
                <c:pt idx="3">
                  <c:v>75.010000000000005</c:v>
                </c:pt>
                <c:pt idx="4">
                  <c:v>65.08</c:v>
                </c:pt>
              </c:numCache>
            </c:numRef>
          </c:val>
          <c:extLst>
            <c:ext xmlns:c16="http://schemas.microsoft.com/office/drawing/2014/chart" uri="{C3380CC4-5D6E-409C-BE32-E72D297353CC}">
              <c16:uniqueId val="{00000000-0BEB-474A-9DF4-362500AF04B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BEB-474A-9DF4-362500AF04B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70.44</c:v>
                </c:pt>
                <c:pt idx="1">
                  <c:v>77.39</c:v>
                </c:pt>
                <c:pt idx="2">
                  <c:v>71.489999999999995</c:v>
                </c:pt>
                <c:pt idx="3">
                  <c:v>67.39</c:v>
                </c:pt>
                <c:pt idx="4">
                  <c:v>74.77</c:v>
                </c:pt>
              </c:numCache>
            </c:numRef>
          </c:val>
          <c:extLst>
            <c:ext xmlns:c16="http://schemas.microsoft.com/office/drawing/2014/chart" uri="{C3380CC4-5D6E-409C-BE32-E72D297353CC}">
              <c16:uniqueId val="{00000000-E7EB-45DA-BF93-B2AD93882F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E7EB-45DA-BF93-B2AD93882F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40.049999999999997</c:v>
                </c:pt>
                <c:pt idx="1">
                  <c:v>71.7</c:v>
                </c:pt>
                <c:pt idx="2">
                  <c:v>67.760000000000005</c:v>
                </c:pt>
                <c:pt idx="3">
                  <c:v>88.78</c:v>
                </c:pt>
                <c:pt idx="4">
                  <c:v>94.67</c:v>
                </c:pt>
              </c:numCache>
            </c:numRef>
          </c:val>
          <c:extLst>
            <c:ext xmlns:c16="http://schemas.microsoft.com/office/drawing/2014/chart" uri="{C3380CC4-5D6E-409C-BE32-E72D297353CC}">
              <c16:uniqueId val="{00000000-9A11-495C-A8BC-EC15A959BA4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9A11-495C-A8BC-EC15A959BA4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3-4A5F-A4F4-C95D44B84B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3-4A5F-A4F4-C95D44B84B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A-4252-BAD0-FF9CF452FF6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A-4252-BAD0-FF9CF452FF6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6-48CA-ADAE-311FC4954F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6-48CA-ADAE-311FC4954F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2-4DE4-B37F-E48577BD99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2-4DE4-B37F-E48577BD99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1195.96</c:v>
                </c:pt>
                <c:pt idx="1">
                  <c:v>1123.51</c:v>
                </c:pt>
                <c:pt idx="2">
                  <c:v>1218.81</c:v>
                </c:pt>
                <c:pt idx="3">
                  <c:v>1020.76</c:v>
                </c:pt>
                <c:pt idx="4">
                  <c:v>1058.49</c:v>
                </c:pt>
              </c:numCache>
            </c:numRef>
          </c:val>
          <c:extLst>
            <c:ext xmlns:c16="http://schemas.microsoft.com/office/drawing/2014/chart" uri="{C3380CC4-5D6E-409C-BE32-E72D297353CC}">
              <c16:uniqueId val="{00000000-169B-46BA-B1B3-EDAD7461B71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169B-46BA-B1B3-EDAD7461B71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59.03</c:v>
                </c:pt>
                <c:pt idx="1">
                  <c:v>70.53</c:v>
                </c:pt>
                <c:pt idx="2">
                  <c:v>63.39</c:v>
                </c:pt>
                <c:pt idx="3">
                  <c:v>74.92</c:v>
                </c:pt>
                <c:pt idx="4">
                  <c:v>76.91</c:v>
                </c:pt>
              </c:numCache>
            </c:numRef>
          </c:val>
          <c:extLst>
            <c:ext xmlns:c16="http://schemas.microsoft.com/office/drawing/2014/chart" uri="{C3380CC4-5D6E-409C-BE32-E72D297353CC}">
              <c16:uniqueId val="{00000000-5041-4E60-88AB-C95336A85C9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5041-4E60-88AB-C95336A85C9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232.43</c:v>
                </c:pt>
                <c:pt idx="1">
                  <c:v>197.35</c:v>
                </c:pt>
                <c:pt idx="2">
                  <c:v>219.22</c:v>
                </c:pt>
                <c:pt idx="3">
                  <c:v>197.61</c:v>
                </c:pt>
                <c:pt idx="4">
                  <c:v>194.85</c:v>
                </c:pt>
              </c:numCache>
            </c:numRef>
          </c:val>
          <c:extLst>
            <c:ext xmlns:c16="http://schemas.microsoft.com/office/drawing/2014/chart" uri="{C3380CC4-5D6E-409C-BE32-E72D297353CC}">
              <c16:uniqueId val="{00000000-5652-40FB-915C-BCE5FD1ADA3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5652-40FB-915C-BCE5FD1ADA3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中央市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30898</v>
      </c>
      <c r="AM8" s="66"/>
      <c r="AN8" s="66"/>
      <c r="AO8" s="66"/>
      <c r="AP8" s="66"/>
      <c r="AQ8" s="66"/>
      <c r="AR8" s="66"/>
      <c r="AS8" s="66"/>
      <c r="AT8" s="65">
        <f>データ!$S$6</f>
        <v>31.69</v>
      </c>
      <c r="AU8" s="65"/>
      <c r="AV8" s="65"/>
      <c r="AW8" s="65"/>
      <c r="AX8" s="65"/>
      <c r="AY8" s="65"/>
      <c r="AZ8" s="65"/>
      <c r="BA8" s="65"/>
      <c r="BB8" s="65">
        <f>データ!$T$6</f>
        <v>975.01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10.95</v>
      </c>
      <c r="Q10" s="65"/>
      <c r="R10" s="65"/>
      <c r="S10" s="65"/>
      <c r="T10" s="65"/>
      <c r="U10" s="65"/>
      <c r="V10" s="65"/>
      <c r="W10" s="66">
        <f>データ!$Q$6</f>
        <v>2646</v>
      </c>
      <c r="X10" s="66"/>
      <c r="Y10" s="66"/>
      <c r="Z10" s="66"/>
      <c r="AA10" s="66"/>
      <c r="AB10" s="66"/>
      <c r="AC10" s="66"/>
      <c r="AD10" s="2"/>
      <c r="AE10" s="2"/>
      <c r="AF10" s="2"/>
      <c r="AG10" s="2"/>
      <c r="AH10" s="2"/>
      <c r="AI10" s="2"/>
      <c r="AJ10" s="2"/>
      <c r="AK10" s="2"/>
      <c r="AL10" s="66">
        <f>データ!$U$6</f>
        <v>3374</v>
      </c>
      <c r="AM10" s="66"/>
      <c r="AN10" s="66"/>
      <c r="AO10" s="66"/>
      <c r="AP10" s="66"/>
      <c r="AQ10" s="66"/>
      <c r="AR10" s="66"/>
      <c r="AS10" s="66"/>
      <c r="AT10" s="65">
        <f>データ!$V$6</f>
        <v>8.3000000000000007</v>
      </c>
      <c r="AU10" s="65"/>
      <c r="AV10" s="65"/>
      <c r="AW10" s="65"/>
      <c r="AX10" s="65"/>
      <c r="AY10" s="65"/>
      <c r="AZ10" s="65"/>
      <c r="BA10" s="65"/>
      <c r="BB10" s="65">
        <f>データ!$W$6</f>
        <v>406.51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RuTGHmtS29ha+LtdKWCI2CMxvRdoK9BVFPGw+Jp2kZMgHhnmOVXddTEoNS+jYwgJQwpFOtAkwichIDpBdlyYrg==" saltValue="6zI91DEc2edCahycMXv2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192147</v>
      </c>
      <c r="D6" s="34">
        <f t="shared" si="3"/>
        <v>47</v>
      </c>
      <c r="E6" s="34">
        <f t="shared" si="3"/>
        <v>1</v>
      </c>
      <c r="F6" s="34">
        <f t="shared" si="3"/>
        <v>0</v>
      </c>
      <c r="G6" s="34">
        <f t="shared" si="3"/>
        <v>0</v>
      </c>
      <c r="H6" s="34" t="str">
        <f t="shared" si="3"/>
        <v>山梨県　中央市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10.95</v>
      </c>
      <c r="Q6" s="35">
        <f t="shared" si="3"/>
        <v>2646</v>
      </c>
      <c r="R6" s="35">
        <f t="shared" si="3"/>
        <v>30898</v>
      </c>
      <c r="S6" s="35">
        <f t="shared" si="3"/>
        <v>31.69</v>
      </c>
      <c r="T6" s="35">
        <f t="shared" si="3"/>
        <v>975.01</v>
      </c>
      <c r="U6" s="35">
        <f t="shared" si="3"/>
        <v>3374</v>
      </c>
      <c r="V6" s="35">
        <f t="shared" si="3"/>
        <v>8.3000000000000007</v>
      </c>
      <c r="W6" s="35">
        <f t="shared" si="3"/>
        <v>406.51</v>
      </c>
      <c r="X6" s="36">
        <f>IF(X7="",NA(),X7)</f>
        <v>40.049999999999997</v>
      </c>
      <c r="Y6" s="36">
        <f t="shared" ref="Y6:AG6" si="4">IF(Y7="",NA(),Y7)</f>
        <v>71.7</v>
      </c>
      <c r="Z6" s="36">
        <f t="shared" si="4"/>
        <v>67.760000000000005</v>
      </c>
      <c r="AA6" s="36">
        <f t="shared" si="4"/>
        <v>88.78</v>
      </c>
      <c r="AB6" s="36">
        <f t="shared" si="4"/>
        <v>94.67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1195.96</v>
      </c>
      <c r="BF6" s="36">
        <f t="shared" ref="BF6:BN6" si="7">IF(BF7="",NA(),BF7)</f>
        <v>1123.51</v>
      </c>
      <c r="BG6" s="36">
        <f t="shared" si="7"/>
        <v>1218.81</v>
      </c>
      <c r="BH6" s="36">
        <f t="shared" si="7"/>
        <v>1020.76</v>
      </c>
      <c r="BI6" s="36">
        <f t="shared" si="7"/>
        <v>1058.49</v>
      </c>
      <c r="BJ6" s="36">
        <f t="shared" si="7"/>
        <v>1125.69</v>
      </c>
      <c r="BK6" s="36">
        <f t="shared" si="7"/>
        <v>1134.67</v>
      </c>
      <c r="BL6" s="36">
        <f t="shared" si="7"/>
        <v>1144.79</v>
      </c>
      <c r="BM6" s="36">
        <f t="shared" si="7"/>
        <v>1061.58</v>
      </c>
      <c r="BN6" s="36">
        <f t="shared" si="7"/>
        <v>1007.7</v>
      </c>
      <c r="BO6" s="35" t="str">
        <f>IF(BO7="","",IF(BO7="-","【-】","【"&amp;SUBSTITUTE(TEXT(BO7,"#,##0.00"),"-","△")&amp;"】"))</f>
        <v>【1,074.14】</v>
      </c>
      <c r="BP6" s="36">
        <f>IF(BP7="",NA(),BP7)</f>
        <v>59.03</v>
      </c>
      <c r="BQ6" s="36">
        <f t="shared" ref="BQ6:BY6" si="8">IF(BQ7="",NA(),BQ7)</f>
        <v>70.53</v>
      </c>
      <c r="BR6" s="36">
        <f t="shared" si="8"/>
        <v>63.39</v>
      </c>
      <c r="BS6" s="36">
        <f t="shared" si="8"/>
        <v>74.92</v>
      </c>
      <c r="BT6" s="36">
        <f t="shared" si="8"/>
        <v>76.91</v>
      </c>
      <c r="BU6" s="36">
        <f t="shared" si="8"/>
        <v>46.48</v>
      </c>
      <c r="BV6" s="36">
        <f t="shared" si="8"/>
        <v>40.6</v>
      </c>
      <c r="BW6" s="36">
        <f t="shared" si="8"/>
        <v>56.04</v>
      </c>
      <c r="BX6" s="36">
        <f t="shared" si="8"/>
        <v>58.52</v>
      </c>
      <c r="BY6" s="36">
        <f t="shared" si="8"/>
        <v>59.22</v>
      </c>
      <c r="BZ6" s="35" t="str">
        <f>IF(BZ7="","",IF(BZ7="-","【-】","【"&amp;SUBSTITUTE(TEXT(BZ7,"#,##0.00"),"-","△")&amp;"】"))</f>
        <v>【54.36】</v>
      </c>
      <c r="CA6" s="36">
        <f>IF(CA7="",NA(),CA7)</f>
        <v>232.43</v>
      </c>
      <c r="CB6" s="36">
        <f t="shared" ref="CB6:CJ6" si="9">IF(CB7="",NA(),CB7)</f>
        <v>197.35</v>
      </c>
      <c r="CC6" s="36">
        <f t="shared" si="9"/>
        <v>219.22</v>
      </c>
      <c r="CD6" s="36">
        <f t="shared" si="9"/>
        <v>197.61</v>
      </c>
      <c r="CE6" s="36">
        <f t="shared" si="9"/>
        <v>194.85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73.75</v>
      </c>
      <c r="CM6" s="36">
        <f t="shared" ref="CM6:CU6" si="10">IF(CM7="",NA(),CM7)</f>
        <v>73.400000000000006</v>
      </c>
      <c r="CN6" s="36">
        <f t="shared" si="10"/>
        <v>64.48</v>
      </c>
      <c r="CO6" s="36">
        <f t="shared" si="10"/>
        <v>75.010000000000005</v>
      </c>
      <c r="CP6" s="36">
        <f t="shared" si="10"/>
        <v>65.08</v>
      </c>
      <c r="CQ6" s="36">
        <f t="shared" si="10"/>
        <v>57.43</v>
      </c>
      <c r="CR6" s="36">
        <f t="shared" si="10"/>
        <v>57.29</v>
      </c>
      <c r="CS6" s="36">
        <f t="shared" si="10"/>
        <v>55.9</v>
      </c>
      <c r="CT6" s="36">
        <f t="shared" si="10"/>
        <v>57.3</v>
      </c>
      <c r="CU6" s="36">
        <f t="shared" si="10"/>
        <v>56.76</v>
      </c>
      <c r="CV6" s="35" t="str">
        <f>IF(CV7="","",IF(CV7="-","【-】","【"&amp;SUBSTITUTE(TEXT(CV7,"#,##0.00"),"-","△")&amp;"】"))</f>
        <v>【55.95】</v>
      </c>
      <c r="CW6" s="36">
        <f>IF(CW7="",NA(),CW7)</f>
        <v>70.44</v>
      </c>
      <c r="CX6" s="36">
        <f t="shared" ref="CX6:DF6" si="11">IF(CX7="",NA(),CX7)</f>
        <v>77.39</v>
      </c>
      <c r="CY6" s="36">
        <f t="shared" si="11"/>
        <v>71.489999999999995</v>
      </c>
      <c r="CZ6" s="36">
        <f t="shared" si="11"/>
        <v>67.39</v>
      </c>
      <c r="DA6" s="36">
        <f t="shared" si="11"/>
        <v>74.77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1.05</v>
      </c>
      <c r="EE6" s="35">
        <f t="shared" ref="EE6:EM6" si="14">IF(EE7="",NA(),EE7)</f>
        <v>0</v>
      </c>
      <c r="EF6" s="36">
        <f t="shared" si="14"/>
        <v>1.69</v>
      </c>
      <c r="EG6" s="36">
        <f t="shared" si="14"/>
        <v>0.22</v>
      </c>
      <c r="EH6" s="36">
        <f t="shared" si="14"/>
        <v>0.46</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192147</v>
      </c>
      <c r="D7" s="38">
        <v>47</v>
      </c>
      <c r="E7" s="38">
        <v>1</v>
      </c>
      <c r="F7" s="38">
        <v>0</v>
      </c>
      <c r="G7" s="38">
        <v>0</v>
      </c>
      <c r="H7" s="38" t="s">
        <v>95</v>
      </c>
      <c r="I7" s="38" t="s">
        <v>96</v>
      </c>
      <c r="J7" s="38" t="s">
        <v>97</v>
      </c>
      <c r="K7" s="38" t="s">
        <v>98</v>
      </c>
      <c r="L7" s="38" t="s">
        <v>99</v>
      </c>
      <c r="M7" s="38" t="s">
        <v>100</v>
      </c>
      <c r="N7" s="39" t="s">
        <v>101</v>
      </c>
      <c r="O7" s="39" t="s">
        <v>102</v>
      </c>
      <c r="P7" s="39">
        <v>10.95</v>
      </c>
      <c r="Q7" s="39">
        <v>2646</v>
      </c>
      <c r="R7" s="39">
        <v>30898</v>
      </c>
      <c r="S7" s="39">
        <v>31.69</v>
      </c>
      <c r="T7" s="39">
        <v>975.01</v>
      </c>
      <c r="U7" s="39">
        <v>3374</v>
      </c>
      <c r="V7" s="39">
        <v>8.3000000000000007</v>
      </c>
      <c r="W7" s="39">
        <v>406.51</v>
      </c>
      <c r="X7" s="39">
        <v>40.049999999999997</v>
      </c>
      <c r="Y7" s="39">
        <v>71.7</v>
      </c>
      <c r="Z7" s="39">
        <v>67.760000000000005</v>
      </c>
      <c r="AA7" s="39">
        <v>88.78</v>
      </c>
      <c r="AB7" s="39">
        <v>94.67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1195.96</v>
      </c>
      <c r="BF7" s="39">
        <v>1123.51</v>
      </c>
      <c r="BG7" s="39">
        <v>1218.81</v>
      </c>
      <c r="BH7" s="39">
        <v>1020.76</v>
      </c>
      <c r="BI7" s="39">
        <v>1058.49</v>
      </c>
      <c r="BJ7" s="39">
        <v>1125.69</v>
      </c>
      <c r="BK7" s="39">
        <v>1134.67</v>
      </c>
      <c r="BL7" s="39">
        <v>1144.79</v>
      </c>
      <c r="BM7" s="39">
        <v>1061.58</v>
      </c>
      <c r="BN7" s="39">
        <v>1007.7</v>
      </c>
      <c r="BO7" s="39">
        <v>1074.1400000000001</v>
      </c>
      <c r="BP7" s="39">
        <v>59.03</v>
      </c>
      <c r="BQ7" s="39">
        <v>70.53</v>
      </c>
      <c r="BR7" s="39">
        <v>63.39</v>
      </c>
      <c r="BS7" s="39">
        <v>74.92</v>
      </c>
      <c r="BT7" s="39">
        <v>76.91</v>
      </c>
      <c r="BU7" s="39">
        <v>46.48</v>
      </c>
      <c r="BV7" s="39">
        <v>40.6</v>
      </c>
      <c r="BW7" s="39">
        <v>56.04</v>
      </c>
      <c r="BX7" s="39">
        <v>58.52</v>
      </c>
      <c r="BY7" s="39">
        <v>59.22</v>
      </c>
      <c r="BZ7" s="39">
        <v>54.36</v>
      </c>
      <c r="CA7" s="39">
        <v>232.43</v>
      </c>
      <c r="CB7" s="39">
        <v>197.35</v>
      </c>
      <c r="CC7" s="39">
        <v>219.22</v>
      </c>
      <c r="CD7" s="39">
        <v>197.61</v>
      </c>
      <c r="CE7" s="39">
        <v>194.85</v>
      </c>
      <c r="CF7" s="39">
        <v>376.61</v>
      </c>
      <c r="CG7" s="39">
        <v>440.03</v>
      </c>
      <c r="CH7" s="39">
        <v>304.35000000000002</v>
      </c>
      <c r="CI7" s="39">
        <v>296.3</v>
      </c>
      <c r="CJ7" s="39">
        <v>292.89999999999998</v>
      </c>
      <c r="CK7" s="39">
        <v>296.39999999999998</v>
      </c>
      <c r="CL7" s="39">
        <v>73.75</v>
      </c>
      <c r="CM7" s="39">
        <v>73.400000000000006</v>
      </c>
      <c r="CN7" s="39">
        <v>64.48</v>
      </c>
      <c r="CO7" s="39">
        <v>75.010000000000005</v>
      </c>
      <c r="CP7" s="39">
        <v>65.08</v>
      </c>
      <c r="CQ7" s="39">
        <v>57.43</v>
      </c>
      <c r="CR7" s="39">
        <v>57.29</v>
      </c>
      <c r="CS7" s="39">
        <v>55.9</v>
      </c>
      <c r="CT7" s="39">
        <v>57.3</v>
      </c>
      <c r="CU7" s="39">
        <v>56.76</v>
      </c>
      <c r="CV7" s="39">
        <v>55.95</v>
      </c>
      <c r="CW7" s="39">
        <v>70.44</v>
      </c>
      <c r="CX7" s="39">
        <v>77.39</v>
      </c>
      <c r="CY7" s="39">
        <v>71.489999999999995</v>
      </c>
      <c r="CZ7" s="39">
        <v>67.39</v>
      </c>
      <c r="DA7" s="39">
        <v>74.77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1.05</v>
      </c>
      <c r="EE7" s="39">
        <v>0</v>
      </c>
      <c r="EF7" s="39">
        <v>1.69</v>
      </c>
      <c r="EG7" s="39">
        <v>0.22</v>
      </c>
      <c r="EH7" s="39">
        <v>0.46</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2019-12-05T04:37:04Z</dcterms:created>
  <dcterms:modified xsi:type="dcterms:W3CDTF">2020-02-05T09:06:23Z</dcterms:modified>
  <cp:category/>
</cp:coreProperties>
</file>