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le01\共有\01 総務部門\0104 財政課\01 財政担当\●調査・報告関係\H31・R1\20200122 【2月5日】公営企業に係る経営比較分析表（平成30年度決算）の分析等について\03市→県\"/>
    </mc:Choice>
  </mc:AlternateContent>
  <workbookProtection workbookAlgorithmName="SHA-512" workbookHashValue="d0liDVO4vV2Tijpb1xRwjVIc0O6uk0nubZun8GYgkJnaKaMvIFZjDZmLJnoSsTjhpizdHcKfBwnyZ8oOAattjg==" workbookSaltValue="Ba6nTx7P2vw4oGE+TaJoh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<sst xmlns="http://schemas.openxmlformats.org/spreadsheetml/2006/main" count="220" uniqueCount="108">
  <si>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</si>
  <si>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</si>
  <si>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</si>
  <si>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</si>
  <si>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</si>
  <si>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</si>
  <si>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</si>
  <si>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</si>
  <si>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</si>
  <si>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</si>
  <si>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</si>
  <si>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</si>
  <si>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</si>
  <si>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</si>
  <si>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</si>
  <si>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</si>
  <si>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</si>
  <si>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</si>
  <si>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</si>
  <si>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</si>
  <si>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</si>
  <si>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</si>
  <si>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</si>
  <si>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</si>
  <si>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</si>
  <si>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</si>
  <si>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</si>
  <si>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</si>
  <si>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</si>
  <si>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</si>
  <si>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</si>
  <si>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</si>
  <si>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</si>
  <si>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</si>
  <si>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</si>
  <si>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</si>
  <si>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</si>
  <si>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</si>
  <si>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</si>
  <si>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</si>
  <si>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</si>
  <si>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</si>
  <si>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</si>
  <si>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</si>
  <si>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</si>
  <si>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</si>
  <si>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</si>
  <si>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</si>
  <si>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</si>
  <si>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</si>
  <si>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</si>
  <si>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</si>
  <si>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</si>
  <si>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</si>
  <si>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</si>
  <si>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</si>
  <si>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</si>
  <si>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</si>
  <si>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</si>
  <si>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</si>
  <si>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</si>
  <si>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</si>
  <si>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</si>
  <si>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</si>
  <si>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</si>
  <si>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</si>
  <si>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</si>
  <si>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</si>
  <si>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</si>
  <si>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</si>
  <si>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</si>
  <si>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</si>
  <si>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</si>
  <si>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</si>
  <si>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</si>
  <si>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</si>
  <si>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</si>
  <si>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</si>
  <si>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</si>
  <si>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</si>
  <si>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</si>
  <si>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</si>
  <si>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</si>
  <si>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</si>
  <si>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</si>
  <si>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</si>
  <si>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</si>
  <si>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</si>
  <si>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</si>
  <si>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</si>
  <si>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</si>
  <si>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</si>
  <si>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</si>
  <si>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</si>
  <si>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</si>
  <si>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</si>
  <si>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</si>
  <si>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</si>
  <si>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</si>
  <si>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</si>
  <si>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</si>
  <si>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</si>
  <si>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</si>
  <si>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</si>
  <si>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</si>
  <si>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８年度に老朽化した配水場の更新を行ったことと、毎年水道管路全体延長の２％程度を耐震化を企業債を充当して行ってきたため、企業債残高が増えている。管路更新工事を積極的に行なっているため、漏水量が減少することから有収率は上昇し、事業効率は上昇している。しかしながら、節水傾向が強いことから、給水水量が伸びず、給水収益の減少が続いている。
　平成２５年度の１６％の料金改定に続き、２９年度には更に１６％の料金改定を行なったため、給水水量が伸びないながらも給水収益は横ばいであるが、配水場建設に伴う減価償却費の増加に伴い、経営を圧迫している状態である。</t>
    <rPh sb="20" eb="21">
      <t>オコナ</t>
    </rPh>
    <rPh sb="27" eb="29">
      <t>マイトシ</t>
    </rPh>
    <rPh sb="29" eb="31">
      <t>スイドウ</t>
    </rPh>
    <rPh sb="31" eb="33">
      <t>カンロ</t>
    </rPh>
    <rPh sb="33" eb="35">
      <t>ゼンタイ</t>
    </rPh>
    <rPh sb="35" eb="37">
      <t>エンチョウ</t>
    </rPh>
    <rPh sb="40" eb="42">
      <t>テイド</t>
    </rPh>
    <rPh sb="43" eb="46">
      <t>タイシンカ</t>
    </rPh>
    <rPh sb="69" eb="70">
      <t>フ</t>
    </rPh>
    <rPh sb="115" eb="117">
      <t>ジギョウ</t>
    </rPh>
    <rPh sb="117" eb="119">
      <t>コウリツ</t>
    </rPh>
    <rPh sb="120" eb="122">
      <t>ジョウショウ</t>
    </rPh>
    <phoneticPr fontId="4"/>
  </si>
  <si>
    <t>　老朽化が進行し、安定した配水を継続的に行うことを懸念されていた布施配水場は平成２８年度に更新した。新水道ビジョンにも記載されているが、昭和５５年に共用開始したリバーサイド配水場の老朽化が顕著のため、更新が必要となっている。
　石綿管の残存管はないものの、経年劣化したＶＰ管が多く残存しているため、更なる有収率向上のためにも継続的な布設替が必要である。</t>
    <rPh sb="68" eb="70">
      <t>ショウワ</t>
    </rPh>
    <rPh sb="72" eb="73">
      <t>ネン</t>
    </rPh>
    <rPh sb="74" eb="78">
      <t>キョウヨウカイシ</t>
    </rPh>
    <rPh sb="149" eb="150">
      <t>サラ</t>
    </rPh>
    <phoneticPr fontId="4"/>
  </si>
  <si>
    <t>　経年劣化した配水管や施設がまだ存在するため、安定した配水を継続的に行い、災害に強い水道にするためにも、長寿命化を意識しつつも積極的に更新を行う必要がある。
　しかし、企業債残高の増加や施設更新に伴う減価償却費の増加し、持続しつづける水道事業にするため、今後も適正な料金改定を行なっていく必要がある。</t>
    <rPh sb="52" eb="56">
      <t>チョウジュミョウカ</t>
    </rPh>
    <rPh sb="57" eb="59">
      <t>イシキ</t>
    </rPh>
    <rPh sb="110" eb="112">
      <t>ジゾク</t>
    </rPh>
    <rPh sb="117" eb="119">
      <t>スイドウ</t>
    </rPh>
    <rPh sb="119" eb="121">
      <t>ジギョウ</t>
    </rPh>
    <rPh sb="130" eb="132">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</si>
</sst>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2.15</c:v>
                </c:pt>
                <c:pt idx="1">
                  <c:v>1.4</c:v>
                </c:pt>
                <c:pt idx="2">
                  <c:v>2.02</c:v>
                </c:pt>
                <c:pt idx="3">
                  <c:v>1.56</c:v>
                </c:pt>
                <c:pt idx="4">
                  <c:v>1.82</c:v>
                </c:pt>
              </c:numCache>
            </c:numRef>
          </c:val>
          <c:extLst>
            <c:ext xmlns:c16="http://schemas.microsoft.com/office/drawing/2014/chart" uri="{C3380CC4-5D6E-409C-BE32-E72D297353CC}">
              <c16:uniqueId val="{00000000-DC66-4DBD-BB86-44617BF336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DC66-4DBD-BB86-44617BF336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57.79</c:v>
                </c:pt>
                <c:pt idx="1">
                  <c:v>54.88</c:v>
                </c:pt>
                <c:pt idx="2">
                  <c:v>53.35</c:v>
                </c:pt>
                <c:pt idx="3">
                  <c:v>49.2</c:v>
                </c:pt>
                <c:pt idx="4">
                  <c:v>50.86</c:v>
                </c:pt>
              </c:numCache>
            </c:numRef>
          </c:val>
          <c:extLst>
            <c:ext xmlns:c16="http://schemas.microsoft.com/office/drawing/2014/chart" uri="{C3380CC4-5D6E-409C-BE32-E72D297353CC}">
              <c16:uniqueId val="{00000000-980E-4364-9D57-4A5F9E981B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980E-4364-9D57-4A5F9E981B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78.05</c:v>
                </c:pt>
                <c:pt idx="1">
                  <c:v>80.900000000000006</c:v>
                </c:pt>
                <c:pt idx="2">
                  <c:v>83.2</c:v>
                </c:pt>
                <c:pt idx="3">
                  <c:v>88.35</c:v>
                </c:pt>
                <c:pt idx="4">
                  <c:v>85.62</c:v>
                </c:pt>
              </c:numCache>
            </c:numRef>
          </c:val>
          <c:extLst>
            <c:ext xmlns:c16="http://schemas.microsoft.com/office/drawing/2014/chart" uri="{C3380CC4-5D6E-409C-BE32-E72D297353CC}">
              <c16:uniqueId val="{00000000-8CD1-488B-8909-BDD49CE258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8CD1-488B-8909-BDD49CE258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106.76</c:v>
                </c:pt>
                <c:pt idx="1">
                  <c:v>106.63</c:v>
                </c:pt>
                <c:pt idx="2">
                  <c:v>109.04</c:v>
                </c:pt>
                <c:pt idx="3">
                  <c:v>104.74</c:v>
                </c:pt>
                <c:pt idx="4">
                  <c:v>108.47</c:v>
                </c:pt>
              </c:numCache>
            </c:numRef>
          </c:val>
          <c:extLst>
            <c:ext xmlns:c16="http://schemas.microsoft.com/office/drawing/2014/chart" uri="{C3380CC4-5D6E-409C-BE32-E72D297353CC}">
              <c16:uniqueId val="{00000000-2712-4627-A947-5A16BA52AF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2712-4627-A947-5A16BA52AF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46.09</c:v>
                </c:pt>
                <c:pt idx="1">
                  <c:v>46.82</c:v>
                </c:pt>
                <c:pt idx="2">
                  <c:v>37.81</c:v>
                </c:pt>
                <c:pt idx="3">
                  <c:v>38.340000000000003</c:v>
                </c:pt>
                <c:pt idx="4">
                  <c:v>39.58</c:v>
                </c:pt>
              </c:numCache>
            </c:numRef>
          </c:val>
          <c:extLst>
            <c:ext xmlns:c16="http://schemas.microsoft.com/office/drawing/2014/chart" uri="{C3380CC4-5D6E-409C-BE32-E72D297353CC}">
              <c16:uniqueId val="{00000000-17FB-4F6B-8192-24ACED12BF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17FB-4F6B-8192-24ACED12BF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0.35</c:v>
                </c:pt>
                <c:pt idx="1">
                  <c:v>0</c:v>
                </c:pt>
                <c:pt idx="2">
                  <c:v>0</c:v>
                </c:pt>
                <c:pt idx="3">
                  <c:v>0</c:v>
                </c:pt>
                <c:pt idx="4">
                  <c:v>0</c:v>
                </c:pt>
              </c:numCache>
            </c:numRef>
          </c:val>
          <c:extLst>
            <c:ext xmlns:c16="http://schemas.microsoft.com/office/drawing/2014/chart" uri="{C3380CC4-5D6E-409C-BE32-E72D297353CC}">
              <c16:uniqueId val="{00000000-8AE7-45BA-9DA7-1EF60131EA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8AE7-45BA-9DA7-1EF60131EA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5B-4880-A594-5CC1299C71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475B-4880-A594-5CC1299C71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327.62</c:v>
                </c:pt>
                <c:pt idx="1">
                  <c:v>989.08</c:v>
                </c:pt>
                <c:pt idx="2">
                  <c:v>500.03</c:v>
                </c:pt>
                <c:pt idx="3">
                  <c:v>486.43</c:v>
                </c:pt>
                <c:pt idx="4">
                  <c:v>475.15</c:v>
                </c:pt>
              </c:numCache>
            </c:numRef>
          </c:val>
          <c:extLst>
            <c:ext xmlns:c16="http://schemas.microsoft.com/office/drawing/2014/chart" uri="{C3380CC4-5D6E-409C-BE32-E72D297353CC}">
              <c16:uniqueId val="{00000000-2281-45C2-9F17-10CA70AD3C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2281-45C2-9F17-10CA70AD3C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636.6</c:v>
                </c:pt>
                <c:pt idx="1">
                  <c:v>910.47</c:v>
                </c:pt>
                <c:pt idx="2">
                  <c:v>1129</c:v>
                </c:pt>
                <c:pt idx="3">
                  <c:v>1050.8399999999999</c:v>
                </c:pt>
                <c:pt idx="4">
                  <c:v>1029.45</c:v>
                </c:pt>
              </c:numCache>
            </c:numRef>
          </c:val>
          <c:extLst>
            <c:ext xmlns:c16="http://schemas.microsoft.com/office/drawing/2014/chart" uri="{C3380CC4-5D6E-409C-BE32-E72D297353CC}">
              <c16:uniqueId val="{00000000-0E8A-4F77-A46F-7E1ECB6CD0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E8A-4F77-A46F-7E1ECB6CD0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101.34</c:v>
                </c:pt>
                <c:pt idx="1">
                  <c:v>98.54</c:v>
                </c:pt>
                <c:pt idx="2">
                  <c:v>96.67</c:v>
                </c:pt>
                <c:pt idx="3">
                  <c:v>95.83</c:v>
                </c:pt>
                <c:pt idx="4">
                  <c:v>98.94</c:v>
                </c:pt>
              </c:numCache>
            </c:numRef>
          </c:val>
          <c:extLst>
            <c:ext xmlns:c16="http://schemas.microsoft.com/office/drawing/2014/chart" uri="{C3380CC4-5D6E-409C-BE32-E72D297353CC}">
              <c16:uniqueId val="{00000000-5EBA-41E0-8469-8AB0574421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5EBA-41E0-8469-8AB0574421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113.57</c:v>
                </c:pt>
                <c:pt idx="1">
                  <c:v>117.23</c:v>
                </c:pt>
                <c:pt idx="2">
                  <c:v>119.52</c:v>
                </c:pt>
                <c:pt idx="3">
                  <c:v>136.82</c:v>
                </c:pt>
                <c:pt idx="4">
                  <c:v>135.82</c:v>
                </c:pt>
              </c:numCache>
            </c:numRef>
          </c:val>
          <c:extLst>
            <c:ext xmlns:c16="http://schemas.microsoft.com/office/drawing/2014/chart" uri="{C3380CC4-5D6E-409C-BE32-E72D297353CC}">
              <c16:uniqueId val="{00000000-E78F-455E-A1BD-17CFC7A47B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E78F-455E-A1BD-17CFC7A47B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山梨県　中央市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30898</v>
      </c>
      <c r="AM8" s="70"/>
      <c r="AN8" s="70"/>
      <c r="AO8" s="70"/>
      <c r="AP8" s="70"/>
      <c r="AQ8" s="70"/>
      <c r="AR8" s="70"/>
      <c r="AS8" s="70"/>
      <c r="AT8" s="66">
        <f>データ!$S$6</f>
        <v>31.69</v>
      </c>
      <c r="AU8" s="67"/>
      <c r="AV8" s="67"/>
      <c r="AW8" s="67"/>
      <c r="AX8" s="67"/>
      <c r="AY8" s="67"/>
      <c r="AZ8" s="67"/>
      <c r="BA8" s="67"/>
      <c r="BB8" s="69">
        <f>データ!$T$6</f>
        <v>975.01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37.049999999999997</v>
      </c>
      <c r="J10" s="67"/>
      <c r="K10" s="67"/>
      <c r="L10" s="67"/>
      <c r="M10" s="67"/>
      <c r="N10" s="67"/>
      <c r="O10" s="68"/>
      <c r="P10" s="69">
        <f>データ!$P$6</f>
        <v>100</v>
      </c>
      <c r="Q10" s="69"/>
      <c r="R10" s="69"/>
      <c r="S10" s="69"/>
      <c r="T10" s="69"/>
      <c r="U10" s="69"/>
      <c r="V10" s="69"/>
      <c r="W10" s="70">
        <f>データ!$Q$6</f>
        <v>2313</v>
      </c>
      <c r="X10" s="70"/>
      <c r="Y10" s="70"/>
      <c r="Z10" s="70"/>
      <c r="AA10" s="70"/>
      <c r="AB10" s="70"/>
      <c r="AC10" s="70"/>
      <c r="AD10" s="2"/>
      <c r="AE10" s="2"/>
      <c r="AF10" s="2"/>
      <c r="AG10" s="2"/>
      <c r="AH10" s="4"/>
      <c r="AI10" s="4"/>
      <c r="AJ10" s="4"/>
      <c r="AK10" s="4"/>
      <c r="AL10" s="70">
        <f>データ!$U$6</f>
        <v>16751</v>
      </c>
      <c r="AM10" s="70"/>
      <c r="AN10" s="70"/>
      <c r="AO10" s="70"/>
      <c r="AP10" s="70"/>
      <c r="AQ10" s="70"/>
      <c r="AR10" s="70"/>
      <c r="AS10" s="70"/>
      <c r="AT10" s="66">
        <f>データ!$V$6</f>
        <v>7.7</v>
      </c>
      <c r="AU10" s="67"/>
      <c r="AV10" s="67"/>
      <c r="AW10" s="67"/>
      <c r="AX10" s="67"/>
      <c r="AY10" s="67"/>
      <c r="AZ10" s="67"/>
      <c r="BA10" s="67"/>
      <c r="BB10" s="69">
        <f>データ!$W$6</f>
        <v>2175.4499999999998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n7CuH6B5SsYziLBvC6dMG/b9bS0vz802g4ybG0Erq2GMIepFbwkT3dnMGjp5750IXDqIBF18bDIcHFTxCN+Mg==" saltValue="4ppG6BJAXzCwOSggt3LF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192147</v>
      </c>
      <c r="D6" s="34">
        <f t="shared" si="3"/>
        <v>46</v>
      </c>
      <c r="E6" s="34">
        <f t="shared" si="3"/>
        <v>1</v>
      </c>
      <c r="F6" s="34">
        <f t="shared" si="3"/>
        <v>0</v>
      </c>
      <c r="G6" s="34">
        <f t="shared" si="3"/>
        <v>1</v>
      </c>
      <c r="H6" s="34" t="str">
        <f t="shared" si="3"/>
        <v>山梨県　中央市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37.049999999999997</v>
      </c>
      <c r="P6" s="35">
        <f t="shared" si="3"/>
        <v>100</v>
      </c>
      <c r="Q6" s="35">
        <f t="shared" si="3"/>
        <v>2313</v>
      </c>
      <c r="R6" s="35">
        <f t="shared" si="3"/>
        <v>30898</v>
      </c>
      <c r="S6" s="35">
        <f t="shared" si="3"/>
        <v>31.69</v>
      </c>
      <c r="T6" s="35">
        <f t="shared" si="3"/>
        <v>975.01</v>
      </c>
      <c r="U6" s="35">
        <f t="shared" si="3"/>
        <v>16751</v>
      </c>
      <c r="V6" s="35">
        <f t="shared" si="3"/>
        <v>7.7</v>
      </c>
      <c r="W6" s="35">
        <f t="shared" si="3"/>
        <v>2175.4499999999998</v>
      </c>
      <c r="X6" s="36">
        <f>IF(X7="",NA(),X7)</f>
        <v>106.76</v>
      </c>
      <c r="Y6" s="36">
        <f t="shared" ref="Y6:AG6" si="4">IF(Y7="",NA(),Y7)</f>
        <v>106.63</v>
      </c>
      <c r="Z6" s="36">
        <f t="shared" si="4"/>
        <v>109.04</v>
      </c>
      <c r="AA6" s="36">
        <f t="shared" si="4"/>
        <v>104.74</v>
      </c>
      <c r="AB6" s="36">
        <f t="shared" si="4"/>
        <v>108.47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327.62</v>
      </c>
      <c r="AU6" s="36">
        <f t="shared" ref="AU6:BC6" si="6">IF(AU7="",NA(),AU7)</f>
        <v>989.08</v>
      </c>
      <c r="AV6" s="36">
        <f t="shared" si="6"/>
        <v>500.03</v>
      </c>
      <c r="AW6" s="36">
        <f t="shared" si="6"/>
        <v>486.43</v>
      </c>
      <c r="AX6" s="36">
        <f t="shared" si="6"/>
        <v>475.15</v>
      </c>
      <c r="AY6" s="36">
        <f t="shared" si="6"/>
        <v>381.53</v>
      </c>
      <c r="AZ6" s="36">
        <f t="shared" si="6"/>
        <v>391.54</v>
      </c>
      <c r="BA6" s="36">
        <f t="shared" si="6"/>
        <v>384.34</v>
      </c>
      <c r="BB6" s="36">
        <f t="shared" si="6"/>
        <v>359.47</v>
      </c>
      <c r="BC6" s="36">
        <f t="shared" si="6"/>
        <v>369.69</v>
      </c>
      <c r="BD6" s="35" t="str">
        <f>IF(BD7="","",IF(BD7="-","【-】","【"&amp;SUBSTITUTE(TEXT(BD7,"#,##0.00"),"-","△")&amp;"】"))</f>
        <v>【261.93】</v>
      </c>
      <c r="BE6" s="36">
        <f>IF(BE7="",NA(),BE7)</f>
        <v>636.6</v>
      </c>
      <c r="BF6" s="36">
        <f t="shared" ref="BF6:BN6" si="7">IF(BF7="",NA(),BF7)</f>
        <v>910.47</v>
      </c>
      <c r="BG6" s="36">
        <f t="shared" si="7"/>
        <v>1129</v>
      </c>
      <c r="BH6" s="36">
        <f t="shared" si="7"/>
        <v>1050.8399999999999</v>
      </c>
      <c r="BI6" s="36">
        <f t="shared" si="7"/>
        <v>1029.45</v>
      </c>
      <c r="BJ6" s="36">
        <f t="shared" si="7"/>
        <v>393.27</v>
      </c>
      <c r="BK6" s="36">
        <f t="shared" si="7"/>
        <v>386.97</v>
      </c>
      <c r="BL6" s="36">
        <f t="shared" si="7"/>
        <v>380.58</v>
      </c>
      <c r="BM6" s="36">
        <f t="shared" si="7"/>
        <v>401.79</v>
      </c>
      <c r="BN6" s="36">
        <f t="shared" si="7"/>
        <v>402.99</v>
      </c>
      <c r="BO6" s="35" t="str">
        <f>IF(BO7="","",IF(BO7="-","【-】","【"&amp;SUBSTITUTE(TEXT(BO7,"#,##0.00"),"-","△")&amp;"】"))</f>
        <v>【270.46】</v>
      </c>
      <c r="BP6" s="36">
        <f>IF(BP7="",NA(),BP7)</f>
        <v>101.34</v>
      </c>
      <c r="BQ6" s="36">
        <f t="shared" ref="BQ6:BY6" si="8">IF(BQ7="",NA(),BQ7)</f>
        <v>98.54</v>
      </c>
      <c r="BR6" s="36">
        <f t="shared" si="8"/>
        <v>96.67</v>
      </c>
      <c r="BS6" s="36">
        <f t="shared" si="8"/>
        <v>95.83</v>
      </c>
      <c r="BT6" s="36">
        <f t="shared" si="8"/>
        <v>98.94</v>
      </c>
      <c r="BU6" s="36">
        <f t="shared" si="8"/>
        <v>100.47</v>
      </c>
      <c r="BV6" s="36">
        <f t="shared" si="8"/>
        <v>101.72</v>
      </c>
      <c r="BW6" s="36">
        <f t="shared" si="8"/>
        <v>102.38</v>
      </c>
      <c r="BX6" s="36">
        <f t="shared" si="8"/>
        <v>100.12</v>
      </c>
      <c r="BY6" s="36">
        <f t="shared" si="8"/>
        <v>98.66</v>
      </c>
      <c r="BZ6" s="35" t="str">
        <f>IF(BZ7="","",IF(BZ7="-","【-】","【"&amp;SUBSTITUTE(TEXT(BZ7,"#,##0.00"),"-","△")&amp;"】"))</f>
        <v>【103.91】</v>
      </c>
      <c r="CA6" s="36">
        <f>IF(CA7="",NA(),CA7)</f>
        <v>113.57</v>
      </c>
      <c r="CB6" s="36">
        <f t="shared" ref="CB6:CJ6" si="9">IF(CB7="",NA(),CB7)</f>
        <v>117.23</v>
      </c>
      <c r="CC6" s="36">
        <f t="shared" si="9"/>
        <v>119.52</v>
      </c>
      <c r="CD6" s="36">
        <f t="shared" si="9"/>
        <v>136.82</v>
      </c>
      <c r="CE6" s="36">
        <f t="shared" si="9"/>
        <v>135.82</v>
      </c>
      <c r="CF6" s="36">
        <f t="shared" si="9"/>
        <v>169.82</v>
      </c>
      <c r="CG6" s="36">
        <f t="shared" si="9"/>
        <v>168.2</v>
      </c>
      <c r="CH6" s="36">
        <f t="shared" si="9"/>
        <v>168.67</v>
      </c>
      <c r="CI6" s="36">
        <f t="shared" si="9"/>
        <v>174.97</v>
      </c>
      <c r="CJ6" s="36">
        <f t="shared" si="9"/>
        <v>178.59</v>
      </c>
      <c r="CK6" s="35" t="str">
        <f>IF(CK7="","",IF(CK7="-","【-】","【"&amp;SUBSTITUTE(TEXT(CK7,"#,##0.00"),"-","△")&amp;"】"))</f>
        <v>【167.11】</v>
      </c>
      <c r="CL6" s="36">
        <f>IF(CL7="",NA(),CL7)</f>
        <v>57.79</v>
      </c>
      <c r="CM6" s="36">
        <f t="shared" ref="CM6:CU6" si="10">IF(CM7="",NA(),CM7)</f>
        <v>54.88</v>
      </c>
      <c r="CN6" s="36">
        <f t="shared" si="10"/>
        <v>53.35</v>
      </c>
      <c r="CO6" s="36">
        <f t="shared" si="10"/>
        <v>49.2</v>
      </c>
      <c r="CP6" s="36">
        <f t="shared" si="10"/>
        <v>50.86</v>
      </c>
      <c r="CQ6" s="36">
        <f t="shared" si="10"/>
        <v>55.13</v>
      </c>
      <c r="CR6" s="36">
        <f t="shared" si="10"/>
        <v>54.77</v>
      </c>
      <c r="CS6" s="36">
        <f t="shared" si="10"/>
        <v>54.92</v>
      </c>
      <c r="CT6" s="36">
        <f t="shared" si="10"/>
        <v>55.63</v>
      </c>
      <c r="CU6" s="36">
        <f t="shared" si="10"/>
        <v>55.03</v>
      </c>
      <c r="CV6" s="35" t="str">
        <f>IF(CV7="","",IF(CV7="-","【-】","【"&amp;SUBSTITUTE(TEXT(CV7,"#,##0.00"),"-","△")&amp;"】"))</f>
        <v>【60.27】</v>
      </c>
      <c r="CW6" s="36">
        <f>IF(CW7="",NA(),CW7)</f>
        <v>78.05</v>
      </c>
      <c r="CX6" s="36">
        <f t="shared" ref="CX6:DF6" si="11">IF(CX7="",NA(),CX7)</f>
        <v>80.900000000000006</v>
      </c>
      <c r="CY6" s="36">
        <f t="shared" si="11"/>
        <v>83.2</v>
      </c>
      <c r="CZ6" s="36">
        <f t="shared" si="11"/>
        <v>88.35</v>
      </c>
      <c r="DA6" s="36">
        <f t="shared" si="11"/>
        <v>85.62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46.09</v>
      </c>
      <c r="DI6" s="36">
        <f t="shared" ref="DI6:DQ6" si="12">IF(DI7="",NA(),DI7)</f>
        <v>46.82</v>
      </c>
      <c r="DJ6" s="36">
        <f t="shared" si="12"/>
        <v>37.81</v>
      </c>
      <c r="DK6" s="36">
        <f t="shared" si="12"/>
        <v>38.340000000000003</v>
      </c>
      <c r="DL6" s="36">
        <f t="shared" si="12"/>
        <v>39.58</v>
      </c>
      <c r="DM6" s="36">
        <f t="shared" si="12"/>
        <v>46.66</v>
      </c>
      <c r="DN6" s="36">
        <f t="shared" si="12"/>
        <v>47.46</v>
      </c>
      <c r="DO6" s="36">
        <f t="shared" si="12"/>
        <v>48.49</v>
      </c>
      <c r="DP6" s="36">
        <f t="shared" si="12"/>
        <v>48.05</v>
      </c>
      <c r="DQ6" s="36">
        <f t="shared" si="12"/>
        <v>48.87</v>
      </c>
      <c r="DR6" s="35" t="str">
        <f>IF(DR7="","",IF(DR7="-","【-】","【"&amp;SUBSTITUTE(TEXT(DR7,"#,##0.00"),"-","△")&amp;"】"))</f>
        <v>【48.85】</v>
      </c>
      <c r="DS6" s="36">
        <f>IF(DS7="",NA(),DS7)</f>
        <v>0.35</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2.15</v>
      </c>
      <c r="EE6" s="36">
        <f t="shared" ref="EE6:EM6" si="14">IF(EE7="",NA(),EE7)</f>
        <v>1.4</v>
      </c>
      <c r="EF6" s="36">
        <f t="shared" si="14"/>
        <v>2.02</v>
      </c>
      <c r="EG6" s="36">
        <f t="shared" si="14"/>
        <v>1.56</v>
      </c>
      <c r="EH6" s="36">
        <f t="shared" si="14"/>
        <v>1.82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192147</v>
      </c>
      <c r="D7" s="38">
        <v>46</v>
      </c>
      <c r="E7" s="38">
        <v>1</v>
      </c>
      <c r="F7" s="38">
        <v>0</v>
      </c>
      <c r="G7" s="38">
        <v>1</v>
      </c>
      <c r="H7" s="38" t="s">
        <v>93</v>
      </c>
      <c r="I7" s="38" t="s">
        <v>94</v>
      </c>
      <c r="J7" s="38" t="s">
        <v>95</v>
      </c>
      <c r="K7" s="38" t="s">
        <v>96</v>
      </c>
      <c r="L7" s="38" t="s">
        <v>97</v>
      </c>
      <c r="M7" s="38" t="s">
        <v>98</v>
      </c>
      <c r="N7" s="39" t="s">
        <v>99</v>
      </c>
      <c r="O7" s="39">
        <v>37.049999999999997</v>
      </c>
      <c r="P7" s="39">
        <v>100</v>
      </c>
      <c r="Q7" s="39">
        <v>2313</v>
      </c>
      <c r="R7" s="39">
        <v>30898</v>
      </c>
      <c r="S7" s="39">
        <v>31.69</v>
      </c>
      <c r="T7" s="39">
        <v>975.01</v>
      </c>
      <c r="U7" s="39">
        <v>16751</v>
      </c>
      <c r="V7" s="39">
        <v>7.7</v>
      </c>
      <c r="W7" s="39">
        <v>2175.4499999999998</v>
      </c>
      <c r="X7" s="39">
        <v>106.76</v>
      </c>
      <c r="Y7" s="39">
        <v>106.63</v>
      </c>
      <c r="Z7" s="39">
        <v>109.04</v>
      </c>
      <c r="AA7" s="39">
        <v>104.74</v>
      </c>
      <c r="AB7" s="39">
        <v>108.47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327.62</v>
      </c>
      <c r="AU7" s="39">
        <v>989.08</v>
      </c>
      <c r="AV7" s="39">
        <v>500.03</v>
      </c>
      <c r="AW7" s="39">
        <v>486.43</v>
      </c>
      <c r="AX7" s="39">
        <v>475.15</v>
      </c>
      <c r="AY7" s="39">
        <v>381.53</v>
      </c>
      <c r="AZ7" s="39">
        <v>391.54</v>
      </c>
      <c r="BA7" s="39">
        <v>384.34</v>
      </c>
      <c r="BB7" s="39">
        <v>359.47</v>
      </c>
      <c r="BC7" s="39">
        <v>369.69</v>
      </c>
      <c r="BD7" s="39">
        <v>261.93</v>
      </c>
      <c r="BE7" s="39">
        <v>636.6</v>
      </c>
      <c r="BF7" s="39">
        <v>910.47</v>
      </c>
      <c r="BG7" s="39">
        <v>1129</v>
      </c>
      <c r="BH7" s="39">
        <v>1050.8399999999999</v>
      </c>
      <c r="BI7" s="39">
        <v>1029.45</v>
      </c>
      <c r="BJ7" s="39">
        <v>393.27</v>
      </c>
      <c r="BK7" s="39">
        <v>386.97</v>
      </c>
      <c r="BL7" s="39">
        <v>380.58</v>
      </c>
      <c r="BM7" s="39">
        <v>401.79</v>
      </c>
      <c r="BN7" s="39">
        <v>402.99</v>
      </c>
      <c r="BO7" s="39">
        <v>270.45999999999998</v>
      </c>
      <c r="BP7" s="39">
        <v>101.34</v>
      </c>
      <c r="BQ7" s="39">
        <v>98.54</v>
      </c>
      <c r="BR7" s="39">
        <v>96.67</v>
      </c>
      <c r="BS7" s="39">
        <v>95.83</v>
      </c>
      <c r="BT7" s="39">
        <v>98.94</v>
      </c>
      <c r="BU7" s="39">
        <v>100.47</v>
      </c>
      <c r="BV7" s="39">
        <v>101.72</v>
      </c>
      <c r="BW7" s="39">
        <v>102.38</v>
      </c>
      <c r="BX7" s="39">
        <v>100.12</v>
      </c>
      <c r="BY7" s="39">
        <v>98.66</v>
      </c>
      <c r="BZ7" s="39">
        <v>103.91</v>
      </c>
      <c r="CA7" s="39">
        <v>113.57</v>
      </c>
      <c r="CB7" s="39">
        <v>117.23</v>
      </c>
      <c r="CC7" s="39">
        <v>119.52</v>
      </c>
      <c r="CD7" s="39">
        <v>136.82</v>
      </c>
      <c r="CE7" s="39">
        <v>135.82</v>
      </c>
      <c r="CF7" s="39">
        <v>169.82</v>
      </c>
      <c r="CG7" s="39">
        <v>168.2</v>
      </c>
      <c r="CH7" s="39">
        <v>168.67</v>
      </c>
      <c r="CI7" s="39">
        <v>174.97</v>
      </c>
      <c r="CJ7" s="39">
        <v>178.59</v>
      </c>
      <c r="CK7" s="39">
        <v>167.11</v>
      </c>
      <c r="CL7" s="39">
        <v>57.79</v>
      </c>
      <c r="CM7" s="39">
        <v>54.88</v>
      </c>
      <c r="CN7" s="39">
        <v>53.35</v>
      </c>
      <c r="CO7" s="39">
        <v>49.2</v>
      </c>
      <c r="CP7" s="39">
        <v>50.86</v>
      </c>
      <c r="CQ7" s="39">
        <v>55.13</v>
      </c>
      <c r="CR7" s="39">
        <v>54.77</v>
      </c>
      <c r="CS7" s="39">
        <v>54.92</v>
      </c>
      <c r="CT7" s="39">
        <v>55.63</v>
      </c>
      <c r="CU7" s="39">
        <v>55.03</v>
      </c>
      <c r="CV7" s="39">
        <v>60.27</v>
      </c>
      <c r="CW7" s="39">
        <v>78.05</v>
      </c>
      <c r="CX7" s="39">
        <v>80.900000000000006</v>
      </c>
      <c r="CY7" s="39">
        <v>83.2</v>
      </c>
      <c r="CZ7" s="39">
        <v>88.35</v>
      </c>
      <c r="DA7" s="39">
        <v>85.62</v>
      </c>
      <c r="DB7" s="39">
        <v>83</v>
      </c>
      <c r="DC7" s="39">
        <v>82.89</v>
      </c>
      <c r="DD7" s="39">
        <v>82.66</v>
      </c>
      <c r="DE7" s="39">
        <v>82.04</v>
      </c>
      <c r="DF7" s="39">
        <v>81.900000000000006</v>
      </c>
      <c r="DG7" s="39">
        <v>89.92</v>
      </c>
      <c r="DH7" s="39">
        <v>46.09</v>
      </c>
      <c r="DI7" s="39">
        <v>46.82</v>
      </c>
      <c r="DJ7" s="39">
        <v>37.81</v>
      </c>
      <c r="DK7" s="39">
        <v>38.340000000000003</v>
      </c>
      <c r="DL7" s="39">
        <v>39.58</v>
      </c>
      <c r="DM7" s="39">
        <v>46.66</v>
      </c>
      <c r="DN7" s="39">
        <v>47.46</v>
      </c>
      <c r="DO7" s="39">
        <v>48.49</v>
      </c>
      <c r="DP7" s="39">
        <v>48.05</v>
      </c>
      <c r="DQ7" s="39">
        <v>48.87</v>
      </c>
      <c r="DR7" s="39">
        <v>48.85</v>
      </c>
      <c r="DS7" s="39">
        <v>0.35</v>
      </c>
      <c r="DT7" s="39">
        <v>0</v>
      </c>
      <c r="DU7" s="39">
        <v>0</v>
      </c>
      <c r="DV7" s="39">
        <v>0</v>
      </c>
      <c r="DW7" s="39">
        <v>0</v>
      </c>
      <c r="DX7" s="39">
        <v>9.85</v>
      </c>
      <c r="DY7" s="39">
        <v>9.7100000000000009</v>
      </c>
      <c r="DZ7" s="39">
        <v>12.79</v>
      </c>
      <c r="EA7" s="39">
        <v>13.39</v>
      </c>
      <c r="EB7" s="39">
        <v>14.85</v>
      </c>
      <c r="EC7" s="39">
        <v>17.8</v>
      </c>
      <c r="ED7" s="39">
        <v>2.15</v>
      </c>
      <c r="EE7" s="39">
        <v>1.4</v>
      </c>
      <c r="EF7" s="39">
        <v>2.02</v>
      </c>
      <c r="EG7" s="39">
        <v>1.56</v>
      </c>
      <c r="EH7" s="39">
        <v>1.82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2019-12-05T04:15:26Z</dcterms:created>
  <dcterms:modified xsi:type="dcterms:W3CDTF">2020-02-05T09:05:24Z</dcterms:modified>
  <cp:category/>
</cp:coreProperties>
</file>