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81 上下水道課\下水道担当\旧下水道\総務・管理担当\起債関係\起債申請\H31起債申請\20200131〆 公営企業に係る経営比較分析表（平成30年度決算）の分析等について\回答\"/>
    </mc:Choice>
  </mc:AlternateContent>
  <workbookProtection workbookAlgorithmName="SHA-512" workbookHashValue="ipwvMf+gfJioXXz99bHPc5qOIZoh3471lTn2mfmISV2ncAJhKt/9L0V+vNiu8ueiWR6b96qmmZ9f4vC9Puthxw==" workbookSaltValue="bBzK8OUlAapLX03ufvaw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<sst xmlns="http://schemas.openxmlformats.org/spreadsheetml/2006/main" count="233" uniqueCount="114">
  <si>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</si>
  <si>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</si>
  <si>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</si>
  <si>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</si>
  <si>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</si>
  <si>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</si>
  <si>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</si>
  <si>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</si>
  <si>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</si>
  <si>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</si>
  <si>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</si>
  <si>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</si>
  <si>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</si>
  <si>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</si>
  <si>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</si>
  <si>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</si>
  <si>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</si>
  <si>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</si>
  <si>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</si>
  <si>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</si>
  <si>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</si>
  <si>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</si>
  <si>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</si>
  <si>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</si>
  <si>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</si>
  <si>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</si>
  <si>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</si>
  <si>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</si>
  <si>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</si>
  <si>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</si>
  <si>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</si>
  <si>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</si>
  <si>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</si>
  <si>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</si>
  <si>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</si>
  <si>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</si>
  <si>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</si>
  <si>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</si>
  <si>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</si>
  <si>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</si>
  <si>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</si>
  <si>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</si>
  <si>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</si>
  <si>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</si>
  <si>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</si>
  <si>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</si>
  <si>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</si>
  <si>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</si>
  <si>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</si>
  <si>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</si>
  <si>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</si>
  <si>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</si>
  <si>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</si>
  <si>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</si>
  <si>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</si>
  <si>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</si>
  <si>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</si>
  <si>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</si>
  <si>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</si>
  <si>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</si>
  <si>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</si>
  <si>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</si>
  <si>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</si>
  <si>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</si>
  <si>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</si>
  <si>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</si>
  <si>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</si>
  <si>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</si>
  <si>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</si>
  <si>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</si>
  <si>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</si>
  <si>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</si>
  <si>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</si>
  <si>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</si>
  <si>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</si>
  <si>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</si>
  <si>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</si>
  <si>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</si>
  <si>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</si>
  <si>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</si>
  <si>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</si>
  <si>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</si>
  <si>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</si>
  <si>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</si>
  <si>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</si>
  <si>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</si>
  <si>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</si>
  <si>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</si>
  <si>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</si>
  <si>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</si>
  <si>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</si>
  <si>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</si>
  <si>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</si>
  <si>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</si>
  <si>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</si>
  <si>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</si>
  <si>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</si>
  <si>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</si>
  <si>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</si>
  <si>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</si>
  <si>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</si>
  <si>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</si>
  <si>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</si>
  <si>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</si>
  <si>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</si>
  <si>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</si>
  <si>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</si>
  <si>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</si>
  <si>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</si>
  <si>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</si>
  <si>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</si>
  <si>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収支の状況は、一般会計からの繰入金に依存するところが大きく、健全とは言えない。今後、人口減少等により、料金収入や受益者負担金収入の減少が予想され、また、管渠の更新の必要が出てくることで経常費用の増加が予想される。ストックマネジメント計画の策定や土地利用に合った効率的な生活排水処理を検討することにより、優先順位を付けた、最小投資による最大成果を目指していく。</t>
    <phoneticPr fontId="4"/>
  </si>
  <si>
    <t>本市の公共下水道事業は昭和54年度から行われており、149.9kmの管渠が布設済みだが、その中には施工から40年を経過している管渠もある。すぐに改善が必要なものはないが、今後の老朽化を踏まえて、ストックマネジメント計画を策定し、優先順位をつけて更新を行っていく必要がある。</t>
    <phoneticPr fontId="4"/>
  </si>
  <si>
    <t>①収益的収支比率は100％に達しておらず、単年度の収支が赤字であることを示している。前年と比べるとやや好転しているが、今後は一層の経費削減・下水道接続加入促進・下水道料金の増額等の経営改善に向けた取組を行っていく必要がある。
④企業債残高対事業規模比率は、類似団体と比較すると低い水準を示している。当市の場合、施設更新の段階に差し掛かっていないため、投資規模が少なくなっていることが影響していると考えられる。今後、施設更新による投資規模の増大を踏まえ、料金水準の見直しをしていく必要がある。
⑤経費回収率は、100％を下回っており、料金収益では汚水処理費用を賄えていないことを示している。下水道料金の引き上げを行い、適切な料金収入を確保することや、更なる経費削減が必要である。
⑥汚水処理原価は、前年度とほぼ変わりなく類似団体よりも低いが、今後もより一層経常費用を抑え、接続率を向上させることにより改善していく必要がある。
⑧水洗化率については、100％に達しておらず、水質保全及び使用料収入の増大に繋げるためにも、水洗化率を向上させていくことが必要がある。今後の管渠整備については費用対効果を検証し整備費用の適正化を行っていく必要がある。</t>
    <rPh sb="354" eb="35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</si>
</sst>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32-42B5-9398-F8C1C8520D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0.1</c:v>
                </c:pt>
                <c:pt idx="3">
                  <c:v>0.13</c:v>
                </c:pt>
                <c:pt idx="4">
                  <c:v>0.12</c:v>
                </c:pt>
              </c:numCache>
            </c:numRef>
          </c:val>
          <c:smooth val="0"/>
          <c:extLst>
            <c:ext xmlns:c16="http://schemas.microsoft.com/office/drawing/2014/chart" uri="{C3380CC4-5D6E-409C-BE32-E72D297353CC}">
              <c16:uniqueId val="{00000001-1832-42B5-9398-F8C1C8520D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E-4A1E-8F13-1DA39FDD24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49.39</c:v>
                </c:pt>
                <c:pt idx="2">
                  <c:v>49.25</c:v>
                </c:pt>
                <c:pt idx="3">
                  <c:v>50.24</c:v>
                </c:pt>
                <c:pt idx="4">
                  <c:v>49.68</c:v>
                </c:pt>
              </c:numCache>
            </c:numRef>
          </c:val>
          <c:smooth val="0"/>
          <c:extLst>
            <c:ext xmlns:c16="http://schemas.microsoft.com/office/drawing/2014/chart" uri="{C3380CC4-5D6E-409C-BE32-E72D297353CC}">
              <c16:uniqueId val="{00000001-15FE-4A1E-8F13-1DA39FDD24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84.76</c:v>
                </c:pt>
                <c:pt idx="1">
                  <c:v>85.34</c:v>
                </c:pt>
                <c:pt idx="2">
                  <c:v>86.1</c:v>
                </c:pt>
                <c:pt idx="3">
                  <c:v>85.78</c:v>
                </c:pt>
                <c:pt idx="4">
                  <c:v>84.51</c:v>
                </c:pt>
              </c:numCache>
            </c:numRef>
          </c:val>
          <c:extLst>
            <c:ext xmlns:c16="http://schemas.microsoft.com/office/drawing/2014/chart" uri="{C3380CC4-5D6E-409C-BE32-E72D297353CC}">
              <c16:uniqueId val="{00000000-7D00-4E3C-95B1-66AA6F8949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83.96</c:v>
                </c:pt>
                <c:pt idx="2">
                  <c:v>84.12</c:v>
                </c:pt>
                <c:pt idx="3">
                  <c:v>84.17</c:v>
                </c:pt>
                <c:pt idx="4">
                  <c:v>83.35</c:v>
                </c:pt>
              </c:numCache>
            </c:numRef>
          </c:val>
          <c:smooth val="0"/>
          <c:extLst>
            <c:ext xmlns:c16="http://schemas.microsoft.com/office/drawing/2014/chart" uri="{C3380CC4-5D6E-409C-BE32-E72D297353CC}">
              <c16:uniqueId val="{00000001-7D00-4E3C-95B1-66AA6F8949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46.61</c:v>
                </c:pt>
                <c:pt idx="1">
                  <c:v>48.37</c:v>
                </c:pt>
                <c:pt idx="2">
                  <c:v>47.39</c:v>
                </c:pt>
                <c:pt idx="3">
                  <c:v>68.17</c:v>
                </c:pt>
                <c:pt idx="4">
                  <c:v>72.39</c:v>
                </c:pt>
              </c:numCache>
            </c:numRef>
          </c:val>
          <c:extLst>
            <c:ext xmlns:c16="http://schemas.microsoft.com/office/drawing/2014/chart" uri="{C3380CC4-5D6E-409C-BE32-E72D297353CC}">
              <c16:uniqueId val="{00000000-AFF0-425A-9FF0-B929E9E9A6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0-425A-9FF0-B929E9E9A6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7-4632-B828-9A59BD125A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7-4632-B828-9A59BD125A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A-4591-AAB7-D5EE91C753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A-4591-AAB7-D5EE91C753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2-4AED-B5A3-90006A8786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2-4AED-B5A3-90006A8786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2-456E-A2BC-31959FC90D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2-456E-A2BC-31959FC90D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657.61</c:v>
                </c:pt>
                <c:pt idx="1">
                  <c:v>572.41999999999996</c:v>
                </c:pt>
                <c:pt idx="2">
                  <c:v>498.68</c:v>
                </c:pt>
                <c:pt idx="3">
                  <c:v>532.91</c:v>
                </c:pt>
                <c:pt idx="4">
                  <c:v>410.13</c:v>
                </c:pt>
              </c:numCache>
            </c:numRef>
          </c:val>
          <c:extLst>
            <c:ext xmlns:c16="http://schemas.microsoft.com/office/drawing/2014/chart" uri="{C3380CC4-5D6E-409C-BE32-E72D297353CC}">
              <c16:uniqueId val="{00000000-FD6F-4807-8163-9E05703485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FD6F-4807-8163-9E05703485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29.49</c:v>
                </c:pt>
                <c:pt idx="1">
                  <c:v>42.92</c:v>
                </c:pt>
                <c:pt idx="2">
                  <c:v>44.55</c:v>
                </c:pt>
                <c:pt idx="3">
                  <c:v>77.2</c:v>
                </c:pt>
                <c:pt idx="4">
                  <c:v>84.68</c:v>
                </c:pt>
              </c:numCache>
            </c:numRef>
          </c:val>
          <c:extLst>
            <c:ext xmlns:c16="http://schemas.microsoft.com/office/drawing/2014/chart" uri="{C3380CC4-5D6E-409C-BE32-E72D297353CC}">
              <c16:uniqueId val="{00000000-68D1-4D1A-9B04-509F320906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68D1-4D1A-9B04-509F320906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304.49</c:v>
                </c:pt>
                <c:pt idx="1">
                  <c:v>244.3</c:v>
                </c:pt>
                <c:pt idx="2">
                  <c:v>261.07</c:v>
                </c:pt>
                <c:pt idx="3">
                  <c:v>150.51</c:v>
                </c:pt>
                <c:pt idx="4">
                  <c:v>150.69999999999999</c:v>
                </c:pt>
              </c:numCache>
            </c:numRef>
          </c:val>
          <c:extLst>
            <c:ext xmlns:c16="http://schemas.microsoft.com/office/drawing/2014/chart" uri="{C3380CC4-5D6E-409C-BE32-E72D297353CC}">
              <c16:uniqueId val="{00000000-5E90-4AAA-BF2F-70E33A2095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250.84</c:v>
                </c:pt>
                <c:pt idx="2">
                  <c:v>235.61</c:v>
                </c:pt>
                <c:pt idx="3">
                  <c:v>216.21</c:v>
                </c:pt>
                <c:pt idx="4">
                  <c:v>220.31</c:v>
                </c:pt>
              </c:numCache>
            </c:numRef>
          </c:val>
          <c:smooth val="0"/>
          <c:extLst>
            <c:ext xmlns:c16="http://schemas.microsoft.com/office/drawing/2014/chart" uri="{C3380CC4-5D6E-409C-BE32-E72D297353CC}">
              <c16:uniqueId val="{00000001-5E90-4AAA-BF2F-70E33A2095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0" zoomScaleNormal="100" workbookViewId="0">
      <selection activeCell="BJ59" sqref="BJ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31784</v>
      </c>
      <c r="AM8" s="68"/>
      <c r="AN8" s="68"/>
      <c r="AO8" s="68"/>
      <c r="AP8" s="68"/>
      <c r="AQ8" s="68"/>
      <c r="AR8" s="68"/>
      <c r="AS8" s="68"/>
      <c r="AT8" s="67">
        <f>データ!T6</f>
        <v>264.11</v>
      </c>
      <c r="AU8" s="67"/>
      <c r="AV8" s="67"/>
      <c r="AW8" s="67"/>
      <c r="AX8" s="67"/>
      <c r="AY8" s="67"/>
      <c r="AZ8" s="67"/>
      <c r="BA8" s="67"/>
      <c r="BB8" s="67">
        <f>データ!U6</f>
        <v>120.34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51.72</v>
      </c>
      <c r="Q10" s="67"/>
      <c r="R10" s="67"/>
      <c r="S10" s="67"/>
      <c r="T10" s="67"/>
      <c r="U10" s="67"/>
      <c r="V10" s="67"/>
      <c r="W10" s="67">
        <f>データ!Q6</f>
        <v>93.08</v>
      </c>
      <c r="X10" s="67"/>
      <c r="Y10" s="67"/>
      <c r="Z10" s="67"/>
      <c r="AA10" s="67"/>
      <c r="AB10" s="67"/>
      <c r="AC10" s="67"/>
      <c r="AD10" s="68">
        <f>データ!R6</f>
        <v>2280</v>
      </c>
      <c r="AE10" s="68"/>
      <c r="AF10" s="68"/>
      <c r="AG10" s="68"/>
      <c r="AH10" s="68"/>
      <c r="AI10" s="68"/>
      <c r="AJ10" s="68"/>
      <c r="AK10" s="2"/>
      <c r="AL10" s="68">
        <f>データ!V6</f>
        <v>16356</v>
      </c>
      <c r="AM10" s="68"/>
      <c r="AN10" s="68"/>
      <c r="AO10" s="68"/>
      <c r="AP10" s="68"/>
      <c r="AQ10" s="68"/>
      <c r="AR10" s="68"/>
      <c r="AS10" s="68"/>
      <c r="AT10" s="67">
        <f>データ!W6</f>
        <v>6.78</v>
      </c>
      <c r="AU10" s="67"/>
      <c r="AV10" s="67"/>
      <c r="AW10" s="67"/>
      <c r="AX10" s="67"/>
      <c r="AY10" s="67"/>
      <c r="AZ10" s="67"/>
      <c r="BA10" s="67"/>
      <c r="BB10" s="67">
        <f>データ!X6</f>
        <v>2412.39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wLQJPOKTqJMKi2fuPKXzkHFaNY6kBmiUJn1JkrCtnwL2o0k616sMUZd1ujC4YWb17wERpoePeQkB0LN7YKeWIQ==" saltValue="HANCYk8G6RQsxsy42LOP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192139</v>
      </c>
      <c r="D6" s="33">
        <f t="shared" si="3"/>
        <v>47</v>
      </c>
      <c r="E6" s="33">
        <f t="shared" si="3"/>
        <v>17</v>
      </c>
      <c r="F6" s="33">
        <f t="shared" si="3"/>
        <v>1</v>
      </c>
      <c r="G6" s="33">
        <f t="shared" si="3"/>
        <v>0</v>
      </c>
      <c r="H6" s="33" t="str">
        <f t="shared" si="3"/>
        <v>山梨県　甲州市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51.72</v>
      </c>
      <c r="Q6" s="34">
        <f t="shared" si="3"/>
        <v>93.08</v>
      </c>
      <c r="R6" s="34">
        <f t="shared" si="3"/>
        <v>2280</v>
      </c>
      <c r="S6" s="34">
        <f t="shared" si="3"/>
        <v>31784</v>
      </c>
      <c r="T6" s="34">
        <f t="shared" si="3"/>
        <v>264.11</v>
      </c>
      <c r="U6" s="34">
        <f t="shared" si="3"/>
        <v>120.34</v>
      </c>
      <c r="V6" s="34">
        <f t="shared" si="3"/>
        <v>16356</v>
      </c>
      <c r="W6" s="34">
        <f t="shared" si="3"/>
        <v>6.78</v>
      </c>
      <c r="X6" s="34">
        <f t="shared" si="3"/>
        <v>2412.39</v>
      </c>
      <c r="Y6" s="35">
        <f>IF(Y7="",NA(),Y7)</f>
        <v>46.61</v>
      </c>
      <c r="Z6" s="35">
        <f t="shared" ref="Z6:AH6" si="4">IF(Z7="",NA(),Z7)</f>
        <v>48.37</v>
      </c>
      <c r="AA6" s="35">
        <f t="shared" si="4"/>
        <v>47.39</v>
      </c>
      <c r="AB6" s="35">
        <f t="shared" si="4"/>
        <v>68.17</v>
      </c>
      <c r="AC6" s="35">
        <f t="shared" si="4"/>
        <v>72.39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657.61</v>
      </c>
      <c r="BG6" s="35">
        <f t="shared" ref="BG6:BO6" si="7">IF(BG7="",NA(),BG7)</f>
        <v>572.41999999999996</v>
      </c>
      <c r="BH6" s="35">
        <f t="shared" si="7"/>
        <v>498.68</v>
      </c>
      <c r="BI6" s="35">
        <f t="shared" si="7"/>
        <v>532.91</v>
      </c>
      <c r="BJ6" s="35">
        <f t="shared" si="7"/>
        <v>410.13</v>
      </c>
      <c r="BK6" s="35">
        <f t="shared" si="7"/>
        <v>1136.5</v>
      </c>
      <c r="BL6" s="35">
        <f t="shared" si="7"/>
        <v>1162.3599999999999</v>
      </c>
      <c r="BM6" s="35">
        <f t="shared" si="7"/>
        <v>1047.6500000000001</v>
      </c>
      <c r="BN6" s="35">
        <f t="shared" si="7"/>
        <v>1124.26</v>
      </c>
      <c r="BO6" s="35">
        <f t="shared" si="7"/>
        <v>1048.23</v>
      </c>
      <c r="BP6" s="34" t="str">
        <f>IF(BP7="","",IF(BP7="-","【-】","【"&amp;SUBSTITUTE(TEXT(BP7,"#,##0.00"),"-","△")&amp;"】"))</f>
        <v>【682.78】</v>
      </c>
      <c r="BQ6" s="35">
        <f>IF(BQ7="",NA(),BQ7)</f>
        <v>29.49</v>
      </c>
      <c r="BR6" s="35">
        <f t="shared" ref="BR6:BZ6" si="8">IF(BR7="",NA(),BR7)</f>
        <v>42.92</v>
      </c>
      <c r="BS6" s="35">
        <f t="shared" si="8"/>
        <v>44.55</v>
      </c>
      <c r="BT6" s="35">
        <f t="shared" si="8"/>
        <v>77.2</v>
      </c>
      <c r="BU6" s="35">
        <f t="shared" si="8"/>
        <v>84.68</v>
      </c>
      <c r="BV6" s="35">
        <f t="shared" si="8"/>
        <v>71.650000000000006</v>
      </c>
      <c r="BW6" s="35">
        <f t="shared" si="8"/>
        <v>68.209999999999994</v>
      </c>
      <c r="BX6" s="35">
        <f t="shared" si="8"/>
        <v>74.040000000000006</v>
      </c>
      <c r="BY6" s="35">
        <f t="shared" si="8"/>
        <v>80.58</v>
      </c>
      <c r="BZ6" s="35">
        <f t="shared" si="8"/>
        <v>78.92</v>
      </c>
      <c r="CA6" s="34" t="str">
        <f>IF(CA7="","",IF(CA7="-","【-】","【"&amp;SUBSTITUTE(TEXT(CA7,"#,##0.00"),"-","△")&amp;"】"))</f>
        <v>【100.91】</v>
      </c>
      <c r="CB6" s="35">
        <f>IF(CB7="",NA(),CB7)</f>
        <v>304.49</v>
      </c>
      <c r="CC6" s="35">
        <f t="shared" ref="CC6:CK6" si="9">IF(CC7="",NA(),CC7)</f>
        <v>244.3</v>
      </c>
      <c r="CD6" s="35">
        <f t="shared" si="9"/>
        <v>261.07</v>
      </c>
      <c r="CE6" s="35">
        <f t="shared" si="9"/>
        <v>150.51</v>
      </c>
      <c r="CF6" s="35">
        <f t="shared" si="9"/>
        <v>150.69999999999999</v>
      </c>
      <c r="CG6" s="35">
        <f t="shared" si="9"/>
        <v>217.82</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49.39</v>
      </c>
      <c r="CT6" s="35">
        <f t="shared" si="10"/>
        <v>49.25</v>
      </c>
      <c r="CU6" s="35">
        <f t="shared" si="10"/>
        <v>50.24</v>
      </c>
      <c r="CV6" s="35">
        <f t="shared" si="10"/>
        <v>49.68</v>
      </c>
      <c r="CW6" s="34" t="str">
        <f>IF(CW7="","",IF(CW7="-","【-】","【"&amp;SUBSTITUTE(TEXT(CW7,"#,##0.00"),"-","△")&amp;"】"))</f>
        <v>【58.98】</v>
      </c>
      <c r="CX6" s="35">
        <f>IF(CX7="",NA(),CX7)</f>
        <v>84.76</v>
      </c>
      <c r="CY6" s="35">
        <f t="shared" ref="CY6:DG6" si="11">IF(CY7="",NA(),CY7)</f>
        <v>85.34</v>
      </c>
      <c r="CZ6" s="35">
        <f t="shared" si="11"/>
        <v>86.1</v>
      </c>
      <c r="DA6" s="35">
        <f t="shared" si="11"/>
        <v>85.78</v>
      </c>
      <c r="DB6" s="35">
        <f t="shared" si="11"/>
        <v>84.51</v>
      </c>
      <c r="DC6" s="35">
        <f t="shared" si="11"/>
        <v>84.2</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192139</v>
      </c>
      <c r="D7" s="37">
        <v>47</v>
      </c>
      <c r="E7" s="37">
        <v>17</v>
      </c>
      <c r="F7" s="37">
        <v>1</v>
      </c>
      <c r="G7" s="37">
        <v>0</v>
      </c>
      <c r="H7" s="37" t="s">
        <v>98</v>
      </c>
      <c r="I7" s="37" t="s">
        <v>99</v>
      </c>
      <c r="J7" s="37" t="s">
        <v>100</v>
      </c>
      <c r="K7" s="37" t="s">
        <v>101</v>
      </c>
      <c r="L7" s="37" t="s">
        <v>102</v>
      </c>
      <c r="M7" s="37" t="s">
        <v>103</v>
      </c>
      <c r="N7" s="38" t="s">
        <v>104</v>
      </c>
      <c r="O7" s="38" t="s">
        <v>105</v>
      </c>
      <c r="P7" s="38">
        <v>51.72</v>
      </c>
      <c r="Q7" s="38">
        <v>93.08</v>
      </c>
      <c r="R7" s="38">
        <v>2280</v>
      </c>
      <c r="S7" s="38">
        <v>31784</v>
      </c>
      <c r="T7" s="38">
        <v>264.11</v>
      </c>
      <c r="U7" s="38">
        <v>120.34</v>
      </c>
      <c r="V7" s="38">
        <v>16356</v>
      </c>
      <c r="W7" s="38">
        <v>6.78</v>
      </c>
      <c r="X7" s="38">
        <v>2412.39</v>
      </c>
      <c r="Y7" s="38">
        <v>46.61</v>
      </c>
      <c r="Z7" s="38">
        <v>48.37</v>
      </c>
      <c r="AA7" s="38">
        <v>47.39</v>
      </c>
      <c r="AB7" s="38">
        <v>68.17</v>
      </c>
      <c r="AC7" s="38">
        <v>72.39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657.61</v>
      </c>
      <c r="BG7" s="38">
        <v>572.41999999999996</v>
      </c>
      <c r="BH7" s="38">
        <v>498.68</v>
      </c>
      <c r="BI7" s="38">
        <v>532.91</v>
      </c>
      <c r="BJ7" s="38">
        <v>410.13</v>
      </c>
      <c r="BK7" s="38">
        <v>1136.5</v>
      </c>
      <c r="BL7" s="38">
        <v>1162.3599999999999</v>
      </c>
      <c r="BM7" s="38">
        <v>1047.6500000000001</v>
      </c>
      <c r="BN7" s="38">
        <v>1124.26</v>
      </c>
      <c r="BO7" s="38">
        <v>1048.23</v>
      </c>
      <c r="BP7" s="38">
        <v>682.78</v>
      </c>
      <c r="BQ7" s="38">
        <v>29.49</v>
      </c>
      <c r="BR7" s="38">
        <v>42.92</v>
      </c>
      <c r="BS7" s="38">
        <v>44.55</v>
      </c>
      <c r="BT7" s="38">
        <v>77.2</v>
      </c>
      <c r="BU7" s="38">
        <v>84.68</v>
      </c>
      <c r="BV7" s="38">
        <v>71.650000000000006</v>
      </c>
      <c r="BW7" s="38">
        <v>68.209999999999994</v>
      </c>
      <c r="BX7" s="38">
        <v>74.040000000000006</v>
      </c>
      <c r="BY7" s="38">
        <v>80.58</v>
      </c>
      <c r="BZ7" s="38">
        <v>78.92</v>
      </c>
      <c r="CA7" s="38">
        <v>100.91</v>
      </c>
      <c r="CB7" s="38">
        <v>304.49</v>
      </c>
      <c r="CC7" s="38">
        <v>244.3</v>
      </c>
      <c r="CD7" s="38">
        <v>261.07</v>
      </c>
      <c r="CE7" s="38">
        <v>150.51</v>
      </c>
      <c r="CF7" s="38">
        <v>150.69999999999999</v>
      </c>
      <c r="CG7" s="38">
        <v>217.82</v>
      </c>
      <c r="CH7" s="38">
        <v>250.84</v>
      </c>
      <c r="CI7" s="38">
        <v>235.61</v>
      </c>
      <c r="CJ7" s="38">
        <v>216.21</v>
      </c>
      <c r="CK7" s="38">
        <v>220.31</v>
      </c>
      <c r="CL7" s="38">
        <v>136.86000000000001</v>
      </c>
      <c r="CM7" s="38" t="s">
        <v>104</v>
      </c>
      <c r="CN7" s="38" t="s">
        <v>104</v>
      </c>
      <c r="CO7" s="38" t="s">
        <v>104</v>
      </c>
      <c r="CP7" s="38" t="s">
        <v>104</v>
      </c>
      <c r="CQ7" s="38" t="s">
        <v>104</v>
      </c>
      <c r="CR7" s="38">
        <v>54.44</v>
      </c>
      <c r="CS7" s="38">
        <v>49.39</v>
      </c>
      <c r="CT7" s="38">
        <v>49.25</v>
      </c>
      <c r="CU7" s="38">
        <v>50.24</v>
      </c>
      <c r="CV7" s="38">
        <v>49.68</v>
      </c>
      <c r="CW7" s="38">
        <v>58.98</v>
      </c>
      <c r="CX7" s="38">
        <v>84.76</v>
      </c>
      <c r="CY7" s="38">
        <v>85.34</v>
      </c>
      <c r="CZ7" s="38">
        <v>86.1</v>
      </c>
      <c r="DA7" s="38">
        <v>85.78</v>
      </c>
      <c r="DB7" s="38">
        <v>84.51</v>
      </c>
      <c r="DC7" s="38">
        <v>84.2</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2020-01-30T23:41:21Z</cp:lastPrinted>
  <dcterms:created xsi:type="dcterms:W3CDTF">2019-12-05T05:04:17Z</dcterms:created>
  <dcterms:modified xsi:type="dcterms:W3CDTF">2020-01-30T23:41:36Z</dcterms:modified>
  <cp:category/>
</cp:coreProperties>
</file>