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lr01\Userdata$\S003727\Desktop\0122【依頼・25〆】公営企業に係る経営比較分析表（平成30年度決算）の分析等について\提出\"/>
    </mc:Choice>
  </mc:AlternateContent>
  <workbookProtection workbookAlgorithmName="SHA-512" workbookHashValue="t+VIqpQMTBoTO6GbIavHdFDzM8aR3NlM2uGaS8wrFTuNybpEghRQCGstXVsDPlS2a3RXf85m5HSEbInjxIWK3A==" workbookSaltValue="2g0qUg/i50AjTeCshXFpv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<sst xmlns="http://schemas.openxmlformats.org/spreadsheetml/2006/main" count="225" uniqueCount="112">
  <si>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</si>
  <si>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</si>
  <si>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</si>
  <si>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</si>
  <si>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</si>
  <si>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</si>
  <si>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</si>
  <si>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</si>
  <si>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</si>
  <si>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</si>
  <si>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</si>
  <si>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</si>
  <si>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</si>
  <si>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</si>
  <si>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</si>
  <si>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</si>
  <si>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</si>
  <si>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</si>
  <si>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</si>
  <si>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</si>
  <si>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</si>
  <si>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</si>
  <si>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</si>
  <si>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</si>
  <si>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</si>
  <si>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</si>
  <si>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</si>
  <si>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</si>
  <si>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</si>
  <si>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</si>
  <si>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</si>
  <si>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</si>
  <si>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</si>
  <si>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</si>
  <si>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</si>
  <si>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</si>
  <si>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</si>
  <si>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</si>
  <si>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</si>
  <si>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</si>
  <si>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</si>
  <si>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</si>
  <si>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</si>
  <si>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</si>
  <si>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</si>
  <si>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</si>
  <si>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</si>
  <si>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</si>
  <si>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</si>
  <si>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</si>
  <si>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</si>
  <si>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</si>
  <si>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</si>
  <si>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</si>
  <si>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</si>
  <si>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</si>
  <si>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</si>
  <si>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</si>
  <si>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</si>
  <si>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</si>
  <si>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</si>
  <si>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</si>
  <si>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</si>
  <si>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</si>
  <si>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</si>
  <si>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</si>
  <si>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</si>
  <si>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</si>
  <si>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</si>
  <si>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</si>
  <si>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</si>
  <si>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</si>
  <si>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</si>
  <si>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</si>
  <si>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</si>
  <si>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</si>
  <si>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</si>
  <si>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</si>
  <si>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</si>
  <si>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</si>
  <si>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</si>
  <si>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</si>
  <si>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</si>
  <si>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</si>
  <si>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</si>
  <si>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</si>
  <si>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</si>
  <si>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</si>
  <si>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</si>
  <si>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</si>
  <si>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</si>
  <si>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</si>
  <si>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</si>
  <si>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</si>
  <si>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</si>
  <si>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</si>
  <si>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</si>
  <si>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</si>
  <si>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</si>
  <si>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</si>
  <si>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</si>
  <si>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</si>
  <si>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</si>
  <si>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</si>
  <si>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</si>
  <si>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</si>
  <si>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</si>
  <si>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</si>
  <si>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</si>
  <si>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については昨年度、類似団体を下回っており、近年の傾向としても伸び悩んでいるが、国庫補助金を活用して計画的に管路更新を進めている。また、供給施設の老朽化が進む中、耐震化計画を進めるなかで、耐震診断、補修、改修工事に多大な費用が必要となることから財政面で課題となっている。　
　今後の人口減少なども考慮しながら、水道料金回収率を上げながら財源を確保し、効率的に投資を行っていく。　</t>
    <rPh sb="11" eb="14">
      <t>サクネンド</t>
    </rPh>
    <rPh sb="20" eb="21">
      <t>シタ</t>
    </rPh>
    <rPh sb="27" eb="29">
      <t>キンネン</t>
    </rPh>
    <rPh sb="30" eb="32">
      <t>ケイコウ</t>
    </rPh>
    <rPh sb="36" eb="37">
      <t>ノ</t>
    </rPh>
    <rPh sb="38" eb="39">
      <t>ナヤ</t>
    </rPh>
    <rPh sb="59" eb="61">
      <t>カンロ</t>
    </rPh>
    <phoneticPr fontId="4"/>
  </si>
  <si>
    <t>　本市の簡易水道事業において、国庫補助金、他会計繰入金等により辛うじて経営健全は保たれているものの、全国の地方都市すべてが抱えている問題である人口減少に伴う水道料金収入の減少、専門技術者の確保(施設管理の運営）、老朽化した施設の更新など、本市も例外ではなく、単独で解決することは困難であり、事業の広域化や費用対効果等をつねに考えることが肝要である。
　今後は令和元年度に策定される経営戦略を基に、効率的な経営方法及び事業方針に沿った事業展開が必要となる。</t>
    <rPh sb="176" eb="178">
      <t>コンゴ</t>
    </rPh>
    <rPh sb="179" eb="182">
      <t>レイワモト</t>
    </rPh>
    <rPh sb="182" eb="184">
      <t>ネンド</t>
    </rPh>
    <rPh sb="185" eb="187">
      <t>サクテイ</t>
    </rPh>
    <rPh sb="195" eb="196">
      <t>モト</t>
    </rPh>
    <phoneticPr fontId="4"/>
  </si>
  <si>
    <t>　本市の簡易水道事業の経営状況としては、経常収支が類似団体より低い割合となっており、企業債残高対給水収益比率や給水原価は高い数値を示している。短期的観測では一応健全経営を保てると考察できるが、反面今後も浄水場建設等の大型事業も行っており、中・長期的観測ではより効率的な収支計画が必要であると考えられる。
　また施設利用率が類似団体と比較して数値が高く、施設の利用状況などが効率的に行われている部分もあるが、供給施設自体の老朽化がかなり進んでおり、財政状況の厳しい中、既存各施設の必要最小限の改良・更新が必要になっていくと考察される。</t>
    <rPh sb="47" eb="48">
      <t>タイ</t>
    </rPh>
    <rPh sb="48" eb="50">
      <t>キュウスイ</t>
    </rPh>
    <rPh sb="50" eb="52">
      <t>シュウエキ</t>
    </rPh>
    <rPh sb="52" eb="54">
      <t>ヒリツ</t>
    </rPh>
    <rPh sb="55" eb="57">
      <t>キュウスイ</t>
    </rPh>
    <rPh sb="57" eb="59">
      <t>ゲンカ</t>
    </rPh>
    <rPh sb="60" eb="61">
      <t>タカ</t>
    </rPh>
    <rPh sb="113" eb="114">
      <t>オコナ</t>
    </rPh>
    <rPh sb="176" eb="178">
      <t>シセツ</t>
    </rPh>
    <rPh sb="179" eb="181">
      <t>リヨウ</t>
    </rPh>
    <rPh sb="181" eb="18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</si>
</sst>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2.09</c:v>
                </c:pt>
                <c:pt idx="1">
                  <c:v>0.53</c:v>
                </c:pt>
                <c:pt idx="2">
                  <c:v>0.46</c:v>
                </c:pt>
                <c:pt idx="3">
                  <c:v>0.7</c:v>
                </c:pt>
                <c:pt idx="4">
                  <c:v>0.16</c:v>
                </c:pt>
              </c:numCache>
            </c:numRef>
          </c:val>
          <c:extLst>
            <c:ext xmlns:c16="http://schemas.microsoft.com/office/drawing/2014/chart" uri="{C3380CC4-5D6E-409C-BE32-E72D297353CC}">
              <c16:uniqueId val="{00000000-3ADB-4DF3-8687-227BFD7131F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0.55000000000000004</c:v>
                </c:pt>
                <c:pt idx="1">
                  <c:v>0.54</c:v>
                </c:pt>
                <c:pt idx="2">
                  <c:v>0.43</c:v>
                </c:pt>
                <c:pt idx="3">
                  <c:v>0.56000000000000005</c:v>
                </c:pt>
                <c:pt idx="4">
                  <c:v>0.31</c:v>
                </c:pt>
              </c:numCache>
            </c:numRef>
          </c:val>
          <c:smooth val="0"/>
          <c:extLst>
            <c:ext xmlns:c16="http://schemas.microsoft.com/office/drawing/2014/chart" uri="{C3380CC4-5D6E-409C-BE32-E72D297353CC}">
              <c16:uniqueId val="{00000001-3ADB-4DF3-8687-227BFD7131F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71.930000000000007</c:v>
                </c:pt>
                <c:pt idx="1">
                  <c:v>71.760000000000005</c:v>
                </c:pt>
                <c:pt idx="2">
                  <c:v>72.67</c:v>
                </c:pt>
                <c:pt idx="3">
                  <c:v>77.97</c:v>
                </c:pt>
                <c:pt idx="4">
                  <c:v>75.010000000000005</c:v>
                </c:pt>
              </c:numCache>
            </c:numRef>
          </c:val>
          <c:extLst>
            <c:ext xmlns:c16="http://schemas.microsoft.com/office/drawing/2014/chart" uri="{C3380CC4-5D6E-409C-BE32-E72D297353CC}">
              <c16:uniqueId val="{00000000-2EE4-4BCB-A804-A9613AC4A36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60.68</c:v>
                </c:pt>
                <c:pt idx="1">
                  <c:v>59.87</c:v>
                </c:pt>
                <c:pt idx="2">
                  <c:v>59.59</c:v>
                </c:pt>
                <c:pt idx="3">
                  <c:v>61.79</c:v>
                </c:pt>
                <c:pt idx="4">
                  <c:v>59.59</c:v>
                </c:pt>
              </c:numCache>
            </c:numRef>
          </c:val>
          <c:smooth val="0"/>
          <c:extLst>
            <c:ext xmlns:c16="http://schemas.microsoft.com/office/drawing/2014/chart" uri="{C3380CC4-5D6E-409C-BE32-E72D297353CC}">
              <c16:uniqueId val="{00000001-2EE4-4BCB-A804-A9613AC4A36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81.03</c:v>
                </c:pt>
                <c:pt idx="1">
                  <c:v>80.2</c:v>
                </c:pt>
                <c:pt idx="2">
                  <c:v>76.84</c:v>
                </c:pt>
                <c:pt idx="3">
                  <c:v>72.37</c:v>
                </c:pt>
                <c:pt idx="4">
                  <c:v>73.91</c:v>
                </c:pt>
              </c:numCache>
            </c:numRef>
          </c:val>
          <c:extLst>
            <c:ext xmlns:c16="http://schemas.microsoft.com/office/drawing/2014/chart" uri="{C3380CC4-5D6E-409C-BE32-E72D297353CC}">
              <c16:uniqueId val="{00000000-19CB-4893-B5A9-AD011FF0812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75.760000000000005</c:v>
                </c:pt>
                <c:pt idx="1">
                  <c:v>75.48</c:v>
                </c:pt>
                <c:pt idx="2">
                  <c:v>74.64</c:v>
                </c:pt>
                <c:pt idx="3">
                  <c:v>74.98</c:v>
                </c:pt>
                <c:pt idx="4">
                  <c:v>74.19</c:v>
                </c:pt>
              </c:numCache>
            </c:numRef>
          </c:val>
          <c:smooth val="0"/>
          <c:extLst>
            <c:ext xmlns:c16="http://schemas.microsoft.com/office/drawing/2014/chart" uri="{C3380CC4-5D6E-409C-BE32-E72D297353CC}">
              <c16:uniqueId val="{00000001-19CB-4893-B5A9-AD011FF0812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73.8</c:v>
                </c:pt>
                <c:pt idx="1">
                  <c:v>72.86</c:v>
                </c:pt>
                <c:pt idx="2">
                  <c:v>71.400000000000006</c:v>
                </c:pt>
                <c:pt idx="3">
                  <c:v>69.28</c:v>
                </c:pt>
                <c:pt idx="4">
                  <c:v>69.2</c:v>
                </c:pt>
              </c:numCache>
            </c:numRef>
          </c:val>
          <c:extLst>
            <c:ext xmlns:c16="http://schemas.microsoft.com/office/drawing/2014/chart" uri="{C3380CC4-5D6E-409C-BE32-E72D297353CC}">
              <c16:uniqueId val="{00000000-A3E9-44E5-A056-FEFFACF4BC4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77.48</c:v>
                </c:pt>
                <c:pt idx="1">
                  <c:v>76.02</c:v>
                </c:pt>
                <c:pt idx="2">
                  <c:v>77.66</c:v>
                </c:pt>
                <c:pt idx="3">
                  <c:v>74.03</c:v>
                </c:pt>
                <c:pt idx="4">
                  <c:v>73.2</c:v>
                </c:pt>
              </c:numCache>
            </c:numRef>
          </c:val>
          <c:smooth val="0"/>
          <c:extLst>
            <c:ext xmlns:c16="http://schemas.microsoft.com/office/drawing/2014/chart" uri="{C3380CC4-5D6E-409C-BE32-E72D297353CC}">
              <c16:uniqueId val="{00000001-A3E9-44E5-A056-FEFFACF4BC4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49-4AE9-9588-D46F8876473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49-4AE9-9588-D46F8876473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54-4031-83F7-451B779C8E9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54-4031-83F7-451B779C8E9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6B-44E0-B39C-0025063914D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6B-44E0-B39C-0025063914D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27-4D44-9095-C470588141F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27-4D44-9095-C470588141F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1078.7</c:v>
                </c:pt>
                <c:pt idx="1">
                  <c:v>1098.0899999999999</c:v>
                </c:pt>
                <c:pt idx="2">
                  <c:v>1133.52</c:v>
                </c:pt>
                <c:pt idx="3">
                  <c:v>1217.1500000000001</c:v>
                </c:pt>
                <c:pt idx="4">
                  <c:v>1253.72</c:v>
                </c:pt>
              </c:numCache>
            </c:numRef>
          </c:val>
          <c:extLst>
            <c:ext xmlns:c16="http://schemas.microsoft.com/office/drawing/2014/chart" uri="{C3380CC4-5D6E-409C-BE32-E72D297353CC}">
              <c16:uniqueId val="{00000000-231A-4808-82CF-799A8641CD9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1285.3599999999999</c:v>
                </c:pt>
                <c:pt idx="1">
                  <c:v>1246.73</c:v>
                </c:pt>
                <c:pt idx="2">
                  <c:v>1281.51</c:v>
                </c:pt>
                <c:pt idx="3">
                  <c:v>1068.53</c:v>
                </c:pt>
                <c:pt idx="4">
                  <c:v>995.48</c:v>
                </c:pt>
              </c:numCache>
            </c:numRef>
          </c:val>
          <c:smooth val="0"/>
          <c:extLst>
            <c:ext xmlns:c16="http://schemas.microsoft.com/office/drawing/2014/chart" uri="{C3380CC4-5D6E-409C-BE32-E72D297353CC}">
              <c16:uniqueId val="{00000001-231A-4808-82CF-799A8641CD9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53.12</c:v>
                </c:pt>
                <c:pt idx="1">
                  <c:v>52.72</c:v>
                </c:pt>
                <c:pt idx="2">
                  <c:v>52.13</c:v>
                </c:pt>
                <c:pt idx="3">
                  <c:v>49.26</c:v>
                </c:pt>
                <c:pt idx="4">
                  <c:v>51.43</c:v>
                </c:pt>
              </c:numCache>
            </c:numRef>
          </c:val>
          <c:extLst>
            <c:ext xmlns:c16="http://schemas.microsoft.com/office/drawing/2014/chart" uri="{C3380CC4-5D6E-409C-BE32-E72D297353CC}">
              <c16:uniqueId val="{00000000-316B-4110-9034-0E709DBC484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54.45</c:v>
                </c:pt>
                <c:pt idx="1">
                  <c:v>54.33</c:v>
                </c:pt>
                <c:pt idx="2">
                  <c:v>55.02</c:v>
                </c:pt>
                <c:pt idx="3">
                  <c:v>59.33</c:v>
                </c:pt>
                <c:pt idx="4">
                  <c:v>55.46</c:v>
                </c:pt>
              </c:numCache>
            </c:numRef>
          </c:val>
          <c:smooth val="0"/>
          <c:extLst>
            <c:ext xmlns:c16="http://schemas.microsoft.com/office/drawing/2014/chart" uri="{C3380CC4-5D6E-409C-BE32-E72D297353CC}">
              <c16:uniqueId val="{00000001-316B-4110-9034-0E709DBC484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331.43</c:v>
                </c:pt>
                <c:pt idx="1">
                  <c:v>337.04</c:v>
                </c:pt>
                <c:pt idx="2">
                  <c:v>349.12</c:v>
                </c:pt>
                <c:pt idx="3">
                  <c:v>362.48</c:v>
                </c:pt>
                <c:pt idx="4">
                  <c:v>349.82</c:v>
                </c:pt>
              </c:numCache>
            </c:numRef>
          </c:val>
          <c:extLst>
            <c:ext xmlns:c16="http://schemas.microsoft.com/office/drawing/2014/chart" uri="{C3380CC4-5D6E-409C-BE32-E72D297353CC}">
              <c16:uniqueId val="{00000000-2F60-443C-AEE3-828D7384606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332.75</c:v>
                </c:pt>
                <c:pt idx="1">
                  <c:v>341.05</c:v>
                </c:pt>
                <c:pt idx="2">
                  <c:v>330.62</c:v>
                </c:pt>
                <c:pt idx="3">
                  <c:v>279.67</c:v>
                </c:pt>
                <c:pt idx="4">
                  <c:v>299.77999999999997</c:v>
                </c:pt>
              </c:numCache>
            </c:numRef>
          </c:val>
          <c:smooth val="0"/>
          <c:extLst>
            <c:ext xmlns:c16="http://schemas.microsoft.com/office/drawing/2014/chart" uri="{C3380CC4-5D6E-409C-BE32-E72D297353CC}">
              <c16:uniqueId val="{00000001-2F60-443C-AEE3-828D7384606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甲州市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49" t="str">
        <f>データ!$M$6</f>
        <v>非設置</v>
      </c>
      <c r="AE8" s="49"/>
      <c r="AF8" s="49"/>
      <c r="AG8" s="49"/>
      <c r="AH8" s="49"/>
      <c r="AI8" s="49"/>
      <c r="AJ8" s="49"/>
      <c r="AK8" s="2"/>
      <c r="AL8" s="50">
        <f>データ!$R$6</f>
        <v>31784</v>
      </c>
      <c r="AM8" s="50"/>
      <c r="AN8" s="50"/>
      <c r="AO8" s="50"/>
      <c r="AP8" s="50"/>
      <c r="AQ8" s="50"/>
      <c r="AR8" s="50"/>
      <c r="AS8" s="50"/>
      <c r="AT8" s="46">
        <f>データ!$S$6</f>
        <v>264.11</v>
      </c>
      <c r="AU8" s="46"/>
      <c r="AV8" s="46"/>
      <c r="AW8" s="46"/>
      <c r="AX8" s="46"/>
      <c r="AY8" s="46"/>
      <c r="AZ8" s="46"/>
      <c r="BA8" s="46"/>
      <c r="BB8" s="46">
        <f>データ!$T$6</f>
        <v>120.34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37.1</v>
      </c>
      <c r="Q10" s="46"/>
      <c r="R10" s="46"/>
      <c r="S10" s="46"/>
      <c r="T10" s="46"/>
      <c r="U10" s="46"/>
      <c r="V10" s="46"/>
      <c r="W10" s="50">
        <f>データ!$Q$6</f>
        <v>2376</v>
      </c>
      <c r="X10" s="50"/>
      <c r="Y10" s="50"/>
      <c r="Z10" s="50"/>
      <c r="AA10" s="50"/>
      <c r="AB10" s="50"/>
      <c r="AC10" s="50"/>
      <c r="AD10" s="2"/>
      <c r="AE10" s="2"/>
      <c r="AF10" s="2"/>
      <c r="AG10" s="2"/>
      <c r="AH10" s="2"/>
      <c r="AI10" s="2"/>
      <c r="AJ10" s="2"/>
      <c r="AK10" s="2"/>
      <c r="AL10" s="50">
        <f>データ!$U$6</f>
        <v>11724</v>
      </c>
      <c r="AM10" s="50"/>
      <c r="AN10" s="50"/>
      <c r="AO10" s="50"/>
      <c r="AP10" s="50"/>
      <c r="AQ10" s="50"/>
      <c r="AR10" s="50"/>
      <c r="AS10" s="50"/>
      <c r="AT10" s="46">
        <f>データ!$V$6</f>
        <v>24.7</v>
      </c>
      <c r="AU10" s="46"/>
      <c r="AV10" s="46"/>
      <c r="AW10" s="46"/>
      <c r="AX10" s="46"/>
      <c r="AY10" s="46"/>
      <c r="AZ10" s="46"/>
      <c r="BA10" s="46"/>
      <c r="BB10" s="46">
        <f>データ!$W$6</f>
        <v>474.66</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w/o2Q44tsfEk56yAsMPJmInQQQNk+NL6ldS5QeTlCg5pFOgUEAvjszN/7ujoflOk+NuqmFOUuWig4Iymze1IAA==" saltValue="ikw7wBzGxLeCY6E7t77ED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192139</v>
      </c>
      <c r="D6" s="34">
        <f t="shared" si="3"/>
        <v>47</v>
      </c>
      <c r="E6" s="34">
        <f t="shared" si="3"/>
        <v>1</v>
      </c>
      <c r="F6" s="34">
        <f t="shared" si="3"/>
        <v>0</v>
      </c>
      <c r="G6" s="34">
        <f t="shared" si="3"/>
        <v>0</v>
      </c>
      <c r="H6" s="34" t="str">
        <f t="shared" si="3"/>
        <v>山梨県　甲州市</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37.1</v>
      </c>
      <c r="Q6" s="35">
        <f t="shared" si="3"/>
        <v>2376</v>
      </c>
      <c r="R6" s="35">
        <f t="shared" si="3"/>
        <v>31784</v>
      </c>
      <c r="S6" s="35">
        <f t="shared" si="3"/>
        <v>264.11</v>
      </c>
      <c r="T6" s="35">
        <f t="shared" si="3"/>
        <v>120.34</v>
      </c>
      <c r="U6" s="35">
        <f t="shared" si="3"/>
        <v>11724</v>
      </c>
      <c r="V6" s="35">
        <f t="shared" si="3"/>
        <v>24.7</v>
      </c>
      <c r="W6" s="35">
        <f t="shared" si="3"/>
        <v>474.66</v>
      </c>
      <c r="X6" s="36">
        <f>IF(X7="",NA(),X7)</f>
        <v>73.8</v>
      </c>
      <c r="Y6" s="36">
        <f t="shared" ref="Y6:AG6" si="4">IF(Y7="",NA(),Y7)</f>
        <v>72.86</v>
      </c>
      <c r="Z6" s="36">
        <f t="shared" si="4"/>
        <v>71.400000000000006</v>
      </c>
      <c r="AA6" s="36">
        <f t="shared" si="4"/>
        <v>69.28</v>
      </c>
      <c r="AB6" s="36">
        <f t="shared" si="4"/>
        <v>69.2</v>
      </c>
      <c r="AC6" s="36">
        <f t="shared" si="4"/>
        <v>77.48</v>
      </c>
      <c r="AD6" s="36">
        <f t="shared" si="4"/>
        <v>76.02</v>
      </c>
      <c r="AE6" s="36">
        <f t="shared" si="4"/>
        <v>77.66</v>
      </c>
      <c r="AF6" s="36">
        <f t="shared" si="4"/>
        <v>74.03</v>
      </c>
      <c r="AG6" s="36">
        <f t="shared" si="4"/>
        <v>73.2</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1078.7</v>
      </c>
      <c r="BF6" s="36">
        <f t="shared" ref="BF6:BN6" si="7">IF(BF7="",NA(),BF7)</f>
        <v>1098.0899999999999</v>
      </c>
      <c r="BG6" s="36">
        <f t="shared" si="7"/>
        <v>1133.52</v>
      </c>
      <c r="BH6" s="36">
        <f t="shared" si="7"/>
        <v>1217.1500000000001</v>
      </c>
      <c r="BI6" s="36">
        <f t="shared" si="7"/>
        <v>1253.72</v>
      </c>
      <c r="BJ6" s="36">
        <f t="shared" si="7"/>
        <v>1285.3599999999999</v>
      </c>
      <c r="BK6" s="36">
        <f t="shared" si="7"/>
        <v>1246.73</v>
      </c>
      <c r="BL6" s="36">
        <f t="shared" si="7"/>
        <v>1281.51</v>
      </c>
      <c r="BM6" s="36">
        <f t="shared" si="7"/>
        <v>1068.53</v>
      </c>
      <c r="BN6" s="36">
        <f t="shared" si="7"/>
        <v>995.48</v>
      </c>
      <c r="BO6" s="35" t="str">
        <f>IF(BO7="","",IF(BO7="-","【-】","【"&amp;SUBSTITUTE(TEXT(BO7,"#,##0.00"),"-","△")&amp;"】"))</f>
        <v>【1,074.14】</v>
      </c>
      <c r="BP6" s="36">
        <f>IF(BP7="",NA(),BP7)</f>
        <v>53.12</v>
      </c>
      <c r="BQ6" s="36">
        <f t="shared" ref="BQ6:BY6" si="8">IF(BQ7="",NA(),BQ7)</f>
        <v>52.72</v>
      </c>
      <c r="BR6" s="36">
        <f t="shared" si="8"/>
        <v>52.13</v>
      </c>
      <c r="BS6" s="36">
        <f t="shared" si="8"/>
        <v>49.26</v>
      </c>
      <c r="BT6" s="36">
        <f t="shared" si="8"/>
        <v>51.43</v>
      </c>
      <c r="BU6" s="36">
        <f t="shared" si="8"/>
        <v>54.45</v>
      </c>
      <c r="BV6" s="36">
        <f t="shared" si="8"/>
        <v>54.33</v>
      </c>
      <c r="BW6" s="36">
        <f t="shared" si="8"/>
        <v>55.02</v>
      </c>
      <c r="BX6" s="36">
        <f t="shared" si="8"/>
        <v>59.33</v>
      </c>
      <c r="BY6" s="36">
        <f t="shared" si="8"/>
        <v>55.46</v>
      </c>
      <c r="BZ6" s="35" t="str">
        <f>IF(BZ7="","",IF(BZ7="-","【-】","【"&amp;SUBSTITUTE(TEXT(BZ7,"#,##0.00"),"-","△")&amp;"】"))</f>
        <v>【54.36】</v>
      </c>
      <c r="CA6" s="36">
        <f>IF(CA7="",NA(),CA7)</f>
        <v>331.43</v>
      </c>
      <c r="CB6" s="36">
        <f t="shared" ref="CB6:CJ6" si="9">IF(CB7="",NA(),CB7)</f>
        <v>337.04</v>
      </c>
      <c r="CC6" s="36">
        <f t="shared" si="9"/>
        <v>349.12</v>
      </c>
      <c r="CD6" s="36">
        <f t="shared" si="9"/>
        <v>362.48</v>
      </c>
      <c r="CE6" s="36">
        <f t="shared" si="9"/>
        <v>349.82</v>
      </c>
      <c r="CF6" s="36">
        <f t="shared" si="9"/>
        <v>332.75</v>
      </c>
      <c r="CG6" s="36">
        <f t="shared" si="9"/>
        <v>341.05</v>
      </c>
      <c r="CH6" s="36">
        <f t="shared" si="9"/>
        <v>330.62</v>
      </c>
      <c r="CI6" s="36">
        <f t="shared" si="9"/>
        <v>279.67</v>
      </c>
      <c r="CJ6" s="36">
        <f t="shared" si="9"/>
        <v>299.77999999999997</v>
      </c>
      <c r="CK6" s="35" t="str">
        <f>IF(CK7="","",IF(CK7="-","【-】","【"&amp;SUBSTITUTE(TEXT(CK7,"#,##0.00"),"-","△")&amp;"】"))</f>
        <v>【296.40】</v>
      </c>
      <c r="CL6" s="36">
        <f>IF(CL7="",NA(),CL7)</f>
        <v>71.930000000000007</v>
      </c>
      <c r="CM6" s="36">
        <f t="shared" ref="CM6:CU6" si="10">IF(CM7="",NA(),CM7)</f>
        <v>71.760000000000005</v>
      </c>
      <c r="CN6" s="36">
        <f t="shared" si="10"/>
        <v>72.67</v>
      </c>
      <c r="CO6" s="36">
        <f t="shared" si="10"/>
        <v>77.97</v>
      </c>
      <c r="CP6" s="36">
        <f t="shared" si="10"/>
        <v>75.010000000000005</v>
      </c>
      <c r="CQ6" s="36">
        <f t="shared" si="10"/>
        <v>60.68</v>
      </c>
      <c r="CR6" s="36">
        <f t="shared" si="10"/>
        <v>59.87</v>
      </c>
      <c r="CS6" s="36">
        <f t="shared" si="10"/>
        <v>59.59</v>
      </c>
      <c r="CT6" s="36">
        <f t="shared" si="10"/>
        <v>61.79</v>
      </c>
      <c r="CU6" s="36">
        <f t="shared" si="10"/>
        <v>59.59</v>
      </c>
      <c r="CV6" s="35" t="str">
        <f>IF(CV7="","",IF(CV7="-","【-】","【"&amp;SUBSTITUTE(TEXT(CV7,"#,##0.00"),"-","△")&amp;"】"))</f>
        <v>【55.95】</v>
      </c>
      <c r="CW6" s="36">
        <f>IF(CW7="",NA(),CW7)</f>
        <v>81.03</v>
      </c>
      <c r="CX6" s="36">
        <f t="shared" ref="CX6:DF6" si="11">IF(CX7="",NA(),CX7)</f>
        <v>80.2</v>
      </c>
      <c r="CY6" s="36">
        <f t="shared" si="11"/>
        <v>76.84</v>
      </c>
      <c r="CZ6" s="36">
        <f t="shared" si="11"/>
        <v>72.37</v>
      </c>
      <c r="DA6" s="36">
        <f t="shared" si="11"/>
        <v>73.91</v>
      </c>
      <c r="DB6" s="36">
        <f t="shared" si="11"/>
        <v>75.760000000000005</v>
      </c>
      <c r="DC6" s="36">
        <f t="shared" si="11"/>
        <v>75.48</v>
      </c>
      <c r="DD6" s="36">
        <f t="shared" si="11"/>
        <v>74.64</v>
      </c>
      <c r="DE6" s="36">
        <f t="shared" si="11"/>
        <v>74.98</v>
      </c>
      <c r="DF6" s="36">
        <f t="shared" si="11"/>
        <v>74.19</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2.09</v>
      </c>
      <c r="EE6" s="36">
        <f t="shared" ref="EE6:EM6" si="14">IF(EE7="",NA(),EE7)</f>
        <v>0.53</v>
      </c>
      <c r="EF6" s="36">
        <f t="shared" si="14"/>
        <v>0.46</v>
      </c>
      <c r="EG6" s="36">
        <f t="shared" si="14"/>
        <v>0.7</v>
      </c>
      <c r="EH6" s="36">
        <f t="shared" si="14"/>
        <v>0.16</v>
      </c>
      <c r="EI6" s="36">
        <f t="shared" si="14"/>
        <v>0.55000000000000004</v>
      </c>
      <c r="EJ6" s="36">
        <f t="shared" si="14"/>
        <v>0.54</v>
      </c>
      <c r="EK6" s="36">
        <f t="shared" si="14"/>
        <v>0.43</v>
      </c>
      <c r="EL6" s="36">
        <f t="shared" si="14"/>
        <v>0.56000000000000005</v>
      </c>
      <c r="EM6" s="36">
        <f t="shared" si="14"/>
        <v>0.31</v>
      </c>
      <c r="EN6" s="35" t="str">
        <f>IF(EN7="","",IF(EN7="-","【-】","【"&amp;SUBSTITUTE(TEXT(EN7,"#,##0.00"),"-","△")&amp;"】"))</f>
        <v>【0.54】</v>
      </c>
    </row>
    <row r="7" spans="1:144" s="37" customFormat="1" x14ac:dyDescent="0.15">
      <c r="A7" s="29"/>
      <c r="B7" s="38">
        <v>2018</v>
      </c>
      <c r="C7" s="38">
        <v>192139</v>
      </c>
      <c r="D7" s="38">
        <v>47</v>
      </c>
      <c r="E7" s="38">
        <v>1</v>
      </c>
      <c r="F7" s="38">
        <v>0</v>
      </c>
      <c r="G7" s="38">
        <v>0</v>
      </c>
      <c r="H7" s="38" t="s">
        <v>96</v>
      </c>
      <c r="I7" s="38" t="s">
        <v>97</v>
      </c>
      <c r="J7" s="38" t="s">
        <v>98</v>
      </c>
      <c r="K7" s="38" t="s">
        <v>99</v>
      </c>
      <c r="L7" s="38" t="s">
        <v>100</v>
      </c>
      <c r="M7" s="38" t="s">
        <v>101</v>
      </c>
      <c r="N7" s="39" t="s">
        <v>102</v>
      </c>
      <c r="O7" s="39" t="s">
        <v>103</v>
      </c>
      <c r="P7" s="39">
        <v>37.1</v>
      </c>
      <c r="Q7" s="39">
        <v>2376</v>
      </c>
      <c r="R7" s="39">
        <v>31784</v>
      </c>
      <c r="S7" s="39">
        <v>264.11</v>
      </c>
      <c r="T7" s="39">
        <v>120.34</v>
      </c>
      <c r="U7" s="39">
        <v>11724</v>
      </c>
      <c r="V7" s="39">
        <v>24.7</v>
      </c>
      <c r="W7" s="39">
        <v>474.66</v>
      </c>
      <c r="X7" s="39">
        <v>73.8</v>
      </c>
      <c r="Y7" s="39">
        <v>72.86</v>
      </c>
      <c r="Z7" s="39">
        <v>71.400000000000006</v>
      </c>
      <c r="AA7" s="39">
        <v>69.28</v>
      </c>
      <c r="AB7" s="39">
        <v>69.2</v>
      </c>
      <c r="AC7" s="39">
        <v>77.48</v>
      </c>
      <c r="AD7" s="39">
        <v>76.02</v>
      </c>
      <c r="AE7" s="39">
        <v>77.66</v>
      </c>
      <c r="AF7" s="39">
        <v>74.03</v>
      </c>
      <c r="AG7" s="39">
        <v>73.2</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1078.7</v>
      </c>
      <c r="BF7" s="39">
        <v>1098.0899999999999</v>
      </c>
      <c r="BG7" s="39">
        <v>1133.52</v>
      </c>
      <c r="BH7" s="39">
        <v>1217.1500000000001</v>
      </c>
      <c r="BI7" s="39">
        <v>1253.72</v>
      </c>
      <c r="BJ7" s="39">
        <v>1285.3599999999999</v>
      </c>
      <c r="BK7" s="39">
        <v>1246.73</v>
      </c>
      <c r="BL7" s="39">
        <v>1281.51</v>
      </c>
      <c r="BM7" s="39">
        <v>1068.53</v>
      </c>
      <c r="BN7" s="39">
        <v>995.48</v>
      </c>
      <c r="BO7" s="39">
        <v>1074.1400000000001</v>
      </c>
      <c r="BP7" s="39">
        <v>53.12</v>
      </c>
      <c r="BQ7" s="39">
        <v>52.72</v>
      </c>
      <c r="BR7" s="39">
        <v>52.13</v>
      </c>
      <c r="BS7" s="39">
        <v>49.26</v>
      </c>
      <c r="BT7" s="39">
        <v>51.43</v>
      </c>
      <c r="BU7" s="39">
        <v>54.45</v>
      </c>
      <c r="BV7" s="39">
        <v>54.33</v>
      </c>
      <c r="BW7" s="39">
        <v>55.02</v>
      </c>
      <c r="BX7" s="39">
        <v>59.33</v>
      </c>
      <c r="BY7" s="39">
        <v>55.46</v>
      </c>
      <c r="BZ7" s="39">
        <v>54.36</v>
      </c>
      <c r="CA7" s="39">
        <v>331.43</v>
      </c>
      <c r="CB7" s="39">
        <v>337.04</v>
      </c>
      <c r="CC7" s="39">
        <v>349.12</v>
      </c>
      <c r="CD7" s="39">
        <v>362.48</v>
      </c>
      <c r="CE7" s="39">
        <v>349.82</v>
      </c>
      <c r="CF7" s="39">
        <v>332.75</v>
      </c>
      <c r="CG7" s="39">
        <v>341.05</v>
      </c>
      <c r="CH7" s="39">
        <v>330.62</v>
      </c>
      <c r="CI7" s="39">
        <v>279.67</v>
      </c>
      <c r="CJ7" s="39">
        <v>299.77999999999997</v>
      </c>
      <c r="CK7" s="39">
        <v>296.39999999999998</v>
      </c>
      <c r="CL7" s="39">
        <v>71.930000000000007</v>
      </c>
      <c r="CM7" s="39">
        <v>71.760000000000005</v>
      </c>
      <c r="CN7" s="39">
        <v>72.67</v>
      </c>
      <c r="CO7" s="39">
        <v>77.97</v>
      </c>
      <c r="CP7" s="39">
        <v>75.010000000000005</v>
      </c>
      <c r="CQ7" s="39">
        <v>60.68</v>
      </c>
      <c r="CR7" s="39">
        <v>59.87</v>
      </c>
      <c r="CS7" s="39">
        <v>59.59</v>
      </c>
      <c r="CT7" s="39">
        <v>61.79</v>
      </c>
      <c r="CU7" s="39">
        <v>59.59</v>
      </c>
      <c r="CV7" s="39">
        <v>55.95</v>
      </c>
      <c r="CW7" s="39">
        <v>81.03</v>
      </c>
      <c r="CX7" s="39">
        <v>80.2</v>
      </c>
      <c r="CY7" s="39">
        <v>76.84</v>
      </c>
      <c r="CZ7" s="39">
        <v>72.37</v>
      </c>
      <c r="DA7" s="39">
        <v>73.91</v>
      </c>
      <c r="DB7" s="39">
        <v>75.760000000000005</v>
      </c>
      <c r="DC7" s="39">
        <v>75.48</v>
      </c>
      <c r="DD7" s="39">
        <v>74.64</v>
      </c>
      <c r="DE7" s="39">
        <v>74.98</v>
      </c>
      <c r="DF7" s="39">
        <v>74.19</v>
      </c>
      <c r="DG7" s="39">
        <v>73.77</v>
      </c>
      <c r="DH7" s="39"/>
      <c r="DI7" s="39"/>
      <c r="DJ7" s="39"/>
      <c r="DK7" s="39"/>
      <c r="DL7" s="39"/>
      <c r="DM7" s="39"/>
      <c r="DN7" s="39"/>
      <c r="DO7" s="39"/>
      <c r="DP7" s="39"/>
      <c r="DQ7" s="39"/>
      <c r="DR7" s="39"/>
      <c r="DS7" s="39"/>
      <c r="DT7" s="39"/>
      <c r="DU7" s="39"/>
      <c r="DV7" s="39"/>
      <c r="DW7" s="39"/>
      <c r="DX7" s="39"/>
      <c r="DY7" s="39"/>
      <c r="DZ7" s="39"/>
      <c r="EA7" s="39"/>
      <c r="EB7" s="39"/>
      <c r="EC7" s="39"/>
      <c r="ED7" s="39">
        <v>2.09</v>
      </c>
      <c r="EE7" s="39">
        <v>0.53</v>
      </c>
      <c r="EF7" s="39">
        <v>0.46</v>
      </c>
      <c r="EG7" s="39">
        <v>0.7</v>
      </c>
      <c r="EH7" s="39">
        <v>0.16</v>
      </c>
      <c r="EI7" s="39">
        <v>0.55000000000000004</v>
      </c>
      <c r="EJ7" s="39">
        <v>0.54</v>
      </c>
      <c r="EK7" s="39">
        <v>0.43</v>
      </c>
      <c r="EL7" s="39">
        <v>0.56000000000000005</v>
      </c>
      <c r="EM7" s="39">
        <v>0.31</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dcterms:created xsi:type="dcterms:W3CDTF">2019-12-05T04:37:03Z</dcterms:created>
  <dcterms:modified xsi:type="dcterms:W3CDTF">2020-01-31T04:29:40Z</dcterms:modified>
  <cp:category/>
</cp:coreProperties>
</file>