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lr01\Userdata$\S003246\Desktop\"/>
    </mc:Choice>
  </mc:AlternateContent>
  <workbookProtection workbookAlgorithmName="SHA-512" workbookHashValue="znAFQoMtaL9ed6UQRPZJCzfN96igrHPAgGDfCBZ84M3F2iIuamVyN3oXVNa25zCBI8wiAVYqVYxXuYqo5ETajg==" workbookSaltValue="wFkDQ6EAT+InQpuLJoNEkw==" workbookSpinCount="100000" lockStructure="1"/>
  <bookViews>
    <workbookView xWindow="0" yWindow="0" windowWidth="15360" windowHeight="7635"/>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V76" i="4" s="1"/>
  <c r="EE7" i="5"/>
  <c r="ED7" i="5"/>
  <c r="EC7" i="5"/>
  <c r="LJ78" i="4" s="1"/>
  <c r="EB7" i="5"/>
  <c r="EA7" i="5"/>
  <c r="DZ7" i="5"/>
  <c r="DY7" i="5"/>
  <c r="DX7" i="5"/>
  <c r="DW7" i="5"/>
  <c r="DV7" i="5"/>
  <c r="DT7" i="5"/>
  <c r="IX78" i="4" s="1"/>
  <c r="DS7" i="5"/>
  <c r="DR7" i="5"/>
  <c r="DQ7" i="5"/>
  <c r="DP7" i="5"/>
  <c r="GT78" i="4" s="1"/>
  <c r="DO7" i="5"/>
  <c r="DN7" i="5"/>
  <c r="DM7" i="5"/>
  <c r="DL7" i="5"/>
  <c r="HH77" i="4" s="1"/>
  <c r="DK7" i="5"/>
  <c r="DJ7" i="5"/>
  <c r="DI7" i="5"/>
  <c r="DG7" i="5"/>
  <c r="BV78" i="4" s="1"/>
  <c r="DF7" i="5"/>
  <c r="DE7" i="5"/>
  <c r="DD7" i="5"/>
  <c r="DC7" i="5"/>
  <c r="R78" i="4" s="1"/>
  <c r="DB7" i="5"/>
  <c r="DA7" i="5"/>
  <c r="CZ7" i="5"/>
  <c r="CY7" i="5"/>
  <c r="CX7" i="5"/>
  <c r="CV7" i="5"/>
  <c r="CU7" i="5"/>
  <c r="CT7" i="5"/>
  <c r="LJ54" i="4" s="1"/>
  <c r="CS7" i="5"/>
  <c r="CR7" i="5"/>
  <c r="CQ7" i="5"/>
  <c r="CP7" i="5"/>
  <c r="CO7" i="5"/>
  <c r="CN7" i="5"/>
  <c r="CM7" i="5"/>
  <c r="CK7" i="5"/>
  <c r="CJ7" i="5"/>
  <c r="CI7" i="5"/>
  <c r="CH7" i="5"/>
  <c r="CG7" i="5"/>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AF53" i="4" s="1"/>
  <c r="BF7" i="5"/>
  <c r="BD7" i="5"/>
  <c r="BC7" i="5"/>
  <c r="BB7" i="5"/>
  <c r="BA7" i="5"/>
  <c r="AZ7" i="5"/>
  <c r="AY7" i="5"/>
  <c r="AX7" i="5"/>
  <c r="IJ31" i="4" s="1"/>
  <c r="AW7" i="5"/>
  <c r="AV7" i="5"/>
  <c r="AU7" i="5"/>
  <c r="AS7" i="5"/>
  <c r="AR7" i="5"/>
  <c r="AQ7" i="5"/>
  <c r="AP7" i="5"/>
  <c r="AO7" i="5"/>
  <c r="AN7" i="5"/>
  <c r="AM7" i="5"/>
  <c r="AL7" i="5"/>
  <c r="AK7" i="5"/>
  <c r="DT31" i="4" s="1"/>
  <c r="AJ7" i="5"/>
  <c r="AH7" i="5"/>
  <c r="AG7" i="5"/>
  <c r="AF7" i="5"/>
  <c r="AT32" i="4" s="1"/>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CU67" i="4" s="1"/>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F88" i="4"/>
  <c r="E88" i="4"/>
  <c r="C88" i="4"/>
  <c r="B88" i="4"/>
  <c r="ML78" i="4"/>
  <c r="LX78" i="4"/>
  <c r="KV78" i="4"/>
  <c r="KH78" i="4"/>
  <c r="IJ78" i="4"/>
  <c r="HV78" i="4"/>
  <c r="HH78" i="4"/>
  <c r="BH78" i="4"/>
  <c r="AT78" i="4"/>
  <c r="AF78" i="4"/>
  <c r="ML77" i="4"/>
  <c r="LX77" i="4"/>
  <c r="LJ77" i="4"/>
  <c r="KV77" i="4"/>
  <c r="KH77" i="4"/>
  <c r="IX77" i="4"/>
  <c r="IJ77" i="4"/>
  <c r="HV77" i="4"/>
  <c r="GT77" i="4"/>
  <c r="BV77" i="4"/>
  <c r="BH77" i="4"/>
  <c r="AT77" i="4"/>
  <c r="AF77" i="4"/>
  <c r="R77" i="4"/>
  <c r="CU76" i="4"/>
  <c r="AF76" i="4"/>
  <c r="ML54" i="4"/>
  <c r="LX54" i="4"/>
  <c r="KV54" i="4"/>
  <c r="KH54" i="4"/>
  <c r="IX54" i="4"/>
  <c r="IJ54" i="4"/>
  <c r="HV54" i="4"/>
  <c r="HH54" i="4"/>
  <c r="GT54" i="4"/>
  <c r="FJ54" i="4"/>
  <c r="EV54" i="4"/>
  <c r="DT54" i="4"/>
  <c r="DF54" i="4"/>
  <c r="BH54" i="4"/>
  <c r="AT54" i="4"/>
  <c r="AF54" i="4"/>
  <c r="ML53" i="4"/>
  <c r="LX53" i="4"/>
  <c r="LJ53" i="4"/>
  <c r="KV53" i="4"/>
  <c r="KH53" i="4"/>
  <c r="IX53" i="4"/>
  <c r="IJ53" i="4"/>
  <c r="HV53" i="4"/>
  <c r="GT53" i="4"/>
  <c r="FJ53" i="4"/>
  <c r="EH53" i="4"/>
  <c r="DT53" i="4"/>
  <c r="DF53" i="4"/>
  <c r="BV53" i="4"/>
  <c r="BH53" i="4"/>
  <c r="AT53" i="4"/>
  <c r="R53" i="4"/>
  <c r="DT52" i="4"/>
  <c r="IX32" i="4"/>
  <c r="IJ32" i="4"/>
  <c r="HV32" i="4"/>
  <c r="HH32" i="4"/>
  <c r="GT32" i="4"/>
  <c r="FJ32" i="4"/>
  <c r="EV32" i="4"/>
  <c r="EH32" i="4"/>
  <c r="DT32" i="4"/>
  <c r="DF32" i="4"/>
  <c r="BV32" i="4"/>
  <c r="BH32" i="4"/>
  <c r="AF32" i="4"/>
  <c r="R32" i="4"/>
  <c r="IX31" i="4"/>
  <c r="HV31" i="4"/>
  <c r="HH31" i="4"/>
  <c r="GT31" i="4"/>
  <c r="FJ31" i="4"/>
  <c r="EV31" i="4"/>
  <c r="EH31" i="4"/>
  <c r="DF31" i="4"/>
  <c r="BV31" i="4"/>
  <c r="BH31" i="4"/>
  <c r="AT31" i="4"/>
  <c r="AF31" i="4"/>
  <c r="R31" i="4"/>
  <c r="HH30" i="4"/>
  <c r="LO10" i="4"/>
  <c r="JV10" i="4"/>
  <c r="IC10" i="4"/>
  <c r="DU10" i="4"/>
  <c r="CF10" i="4"/>
  <c r="AQ10" i="4"/>
  <c r="B10" i="4"/>
  <c r="LO8" i="4"/>
  <c r="JV8" i="4"/>
  <c r="IC8" i="4"/>
  <c r="FJ8" i="4"/>
  <c r="DU8" i="4"/>
  <c r="CF8" i="4"/>
  <c r="AQ8" i="4"/>
  <c r="B8" i="4"/>
  <c r="BV76" i="4" l="1"/>
  <c r="FJ52" i="4"/>
  <c r="IX30" i="4"/>
  <c r="ML76" i="4"/>
  <c r="BV52" i="4"/>
  <c r="FJ30" i="4"/>
  <c r="BV30" i="4"/>
  <c r="IX76" i="4"/>
  <c r="ML52" i="4"/>
  <c r="IX52" i="4"/>
  <c r="HH52" i="4"/>
  <c r="D11" i="5"/>
  <c r="AF30" i="4"/>
  <c r="KV52" i="4"/>
  <c r="HH76" i="4"/>
  <c r="E11" i="5"/>
  <c r="DT30" i="4"/>
  <c r="AF52" i="4"/>
  <c r="B11" i="5"/>
  <c r="IJ52" i="4" l="1"/>
  <c r="LX52" i="4"/>
  <c r="BH76" i="4"/>
  <c r="EV52" i="4"/>
  <c r="IJ30" i="4"/>
  <c r="EV30" i="4"/>
  <c r="IJ76" i="4"/>
  <c r="BH30" i="4"/>
  <c r="LX76" i="4"/>
  <c r="BH52" i="4"/>
  <c r="HV76" i="4"/>
  <c r="LJ52" i="4"/>
  <c r="AT30" i="4"/>
  <c r="LJ76" i="4"/>
  <c r="HV52" i="4"/>
  <c r="AT76" i="4"/>
  <c r="EH52" i="4"/>
  <c r="HV30" i="4"/>
  <c r="AT52" i="4"/>
  <c r="EH30" i="4"/>
  <c r="R76" i="4"/>
  <c r="DF52" i="4"/>
  <c r="GT30" i="4"/>
  <c r="KH76" i="4"/>
  <c r="R52" i="4"/>
  <c r="DF30" i="4"/>
  <c r="GT52" i="4"/>
  <c r="GT76" i="4"/>
  <c r="KH52" i="4"/>
  <c r="R30" i="4"/>
</calcChain>
</file>

<file path=xl/sharedStrings.xml><?xml version="1.0" encoding="utf-8"?>
<sst xmlns="http://schemas.openxmlformats.org/spreadsheetml/2006/main" count="255" uniqueCount="137">
  <si>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</si>
  <si>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</si>
  <si>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</si>
  <si>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</si>
  <si>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</si>
  <si>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</si>
  <si>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</si>
  <si>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</si>
  <si>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</si>
  <si>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</si>
  <si>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</si>
  <si>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</si>
  <si>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</si>
  <si>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</si>
  <si>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</si>
  <si>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</si>
  <si>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</si>
  <si>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</si>
  <si>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</si>
  <si>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</si>
  <si>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</si>
  <si>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</si>
  <si>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</si>
  <si>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</si>
  <si>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</si>
  <si>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</si>
  <si>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</si>
  <si>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</si>
  <si>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</si>
  <si>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</si>
  <si>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</si>
  <si>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</si>
  <si>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</si>
  <si>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</si>
  <si>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</si>
  <si>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</si>
  <si>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</si>
  <si>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</si>
  <si>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</si>
  <si>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</si>
  <si>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</si>
  <si>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</si>
  <si>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</si>
  <si>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</si>
  <si>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</si>
  <si>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</si>
  <si>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</si>
  <si>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</si>
  <si>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</si>
  <si>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</si>
  <si>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</si>
  <si>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</si>
  <si>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</si>
  <si>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</si>
  <si>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</si>
  <si>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</si>
  <si>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</si>
  <si>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</si>
  <si>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</si>
  <si>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</si>
  <si>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</si>
  <si>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</si>
  <si>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</si>
  <si>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</si>
  <si>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</si>
  <si>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</si>
  <si>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</si>
  <si>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</si>
  <si>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</si>
  <si>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</si>
  <si>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</si>
  <si>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</si>
  <si>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</si>
  <si>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</si>
  <si>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</si>
  <si>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</si>
  <si>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</si>
  <si>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</si>
  <si>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</si>
  <si>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</si>
  <si>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</si>
  <si>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</si>
  <si>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</si>
  <si>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</si>
  <si>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</si>
  <si>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</si>
  <si>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</si>
  <si>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</si>
  <si>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</si>
  <si>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</si>
  <si>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</si>
  <si>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</si>
  <si>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</si>
  <si>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</si>
  <si>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</si>
  <si>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</si>
  <si>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</si>
  <si>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</si>
  <si>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</si>
  <si>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</si>
  <si>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</si>
  <si>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</si>
  <si>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</si>
  <si>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</si>
  <si>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</si>
  <si>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</si>
  <si>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</si>
  <si>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</si>
  <si>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</si>
  <si>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</si>
  <si>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</si>
  <si>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</si>
  <si>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</si>
  <si>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</si>
  <si>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</si>
  <si>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</si>
  <si>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</si>
  <si>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</si>
  <si>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</si>
  <si>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</si>
  <si>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</si>
  <si>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</si>
  <si>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</si>
  <si>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Ａ１Ｂ２</t>
  </si>
  <si>
    <t>その他</t>
  </si>
  <si>
    <t>導入なし</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</si>
  <si>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</si>
  <si>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</si>
  <si>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</si>
  <si>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</si>
  <si>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</si>
  <si>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</si>
  <si>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</si>
  <si>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ぶどうの丘の収益は、創業以来黒字経営がつづいており毎年の決算で純利益１～１０％の推移で業績を上げている。しかしながら近年の利益率をみると１～３％と低迷しているの現状、原因のひとつには、観光客のニーズが多様化し団体ツアーではない個々の来訪者が目的をもって来訪するといったものが増加していることから、大量消費は望めずワインなどの物品販売が減少していることが大きな課題となっている。今後の方向性としては、リピート顧客等を中心に甲州市勝沼にしかない特別さを強化し健全経営に努めていくことが必要である。</t>
    <rPh sb="4" eb="5">
      <t>オカ</t>
    </rPh>
    <rPh sb="6" eb="8">
      <t>シュウエキ</t>
    </rPh>
    <rPh sb="10" eb="12">
      <t>ソウギョウ</t>
    </rPh>
    <rPh sb="12" eb="14">
      <t>イライ</t>
    </rPh>
    <rPh sb="14" eb="16">
      <t>クロジ</t>
    </rPh>
    <rPh sb="16" eb="18">
      <t>ケイエイ</t>
    </rPh>
    <rPh sb="25" eb="27">
      <t>マイトシ</t>
    </rPh>
    <rPh sb="28" eb="30">
      <t>ケッサン</t>
    </rPh>
    <rPh sb="31" eb="34">
      <t>ジュンリエキ</t>
    </rPh>
    <rPh sb="40" eb="42">
      <t>スイイ</t>
    </rPh>
    <rPh sb="43" eb="45">
      <t>ギョウセキ</t>
    </rPh>
    <rPh sb="46" eb="47">
      <t>ア</t>
    </rPh>
    <rPh sb="58" eb="60">
      <t>キンネン</t>
    </rPh>
    <rPh sb="61" eb="63">
      <t>リエキ</t>
    </rPh>
    <rPh sb="63" eb="64">
      <t>リツ</t>
    </rPh>
    <rPh sb="73" eb="75">
      <t>テイメイ</t>
    </rPh>
    <rPh sb="80" eb="82">
      <t>ゲンジョウ</t>
    </rPh>
    <rPh sb="83" eb="85">
      <t>ゲンイン</t>
    </rPh>
    <rPh sb="92" eb="94">
      <t>カンコウ</t>
    </rPh>
    <rPh sb="94" eb="95">
      <t>キャク</t>
    </rPh>
    <rPh sb="100" eb="103">
      <t>タヨウカ</t>
    </rPh>
    <rPh sb="104" eb="106">
      <t>ダンタイ</t>
    </rPh>
    <rPh sb="113" eb="115">
      <t>ココ</t>
    </rPh>
    <rPh sb="116" eb="119">
      <t>ライホウシャ</t>
    </rPh>
    <rPh sb="120" eb="122">
      <t>モクテキ</t>
    </rPh>
    <rPh sb="126" eb="128">
      <t>ライホウ</t>
    </rPh>
    <rPh sb="137" eb="139">
      <t>ゾウカ</t>
    </rPh>
    <rPh sb="148" eb="150">
      <t>タイリョウ</t>
    </rPh>
    <rPh sb="150" eb="152">
      <t>ショウヒ</t>
    </rPh>
    <rPh sb="153" eb="154">
      <t>ノゾ</t>
    </rPh>
    <rPh sb="162" eb="164">
      <t>ブッピン</t>
    </rPh>
    <rPh sb="164" eb="166">
      <t>ハンバイ</t>
    </rPh>
    <rPh sb="167" eb="169">
      <t>ゲンショウ</t>
    </rPh>
    <rPh sb="176" eb="177">
      <t>オオ</t>
    </rPh>
    <rPh sb="179" eb="181">
      <t>カダイ</t>
    </rPh>
    <rPh sb="188" eb="190">
      <t>コンゴ</t>
    </rPh>
    <rPh sb="191" eb="194">
      <t>ホウコウセイ</t>
    </rPh>
    <rPh sb="203" eb="205">
      <t>コキャク</t>
    </rPh>
    <rPh sb="205" eb="206">
      <t>トウ</t>
    </rPh>
    <rPh sb="207" eb="209">
      <t>チュウシン</t>
    </rPh>
    <rPh sb="210" eb="212">
      <t>コウシュウ</t>
    </rPh>
    <rPh sb="212" eb="213">
      <t>シ</t>
    </rPh>
    <rPh sb="213" eb="215">
      <t>カツヌマ</t>
    </rPh>
    <rPh sb="220" eb="222">
      <t>トクベツ</t>
    </rPh>
    <rPh sb="224" eb="226">
      <t>キョウカ</t>
    </rPh>
    <rPh sb="227" eb="229">
      <t>ケンゼン</t>
    </rPh>
    <rPh sb="229" eb="231">
      <t>ケイエイ</t>
    </rPh>
    <rPh sb="232" eb="233">
      <t>ツト</t>
    </rPh>
    <rPh sb="240" eb="242">
      <t>ヒツヨウ</t>
    </rPh>
    <phoneticPr fontId="5"/>
  </si>
  <si>
    <t>平成28年度に策定した経営戦略において、施設等の維持管理のための改修計画等をベースに29年度より計画的に施設整備を行っている。</t>
    <rPh sb="0" eb="2">
      <t>ヘイセイ</t>
    </rPh>
    <rPh sb="4" eb="6">
      <t>ネンド</t>
    </rPh>
    <rPh sb="7" eb="9">
      <t>サクテイ</t>
    </rPh>
    <rPh sb="11" eb="13">
      <t>ケイエイ</t>
    </rPh>
    <rPh sb="13" eb="15">
      <t>センリャク</t>
    </rPh>
    <rPh sb="20" eb="22">
      <t>シセツ</t>
    </rPh>
    <rPh sb="22" eb="23">
      <t>トウ</t>
    </rPh>
    <rPh sb="24" eb="26">
      <t>イジ</t>
    </rPh>
    <rPh sb="26" eb="28">
      <t>カンリ</t>
    </rPh>
    <rPh sb="32" eb="34">
      <t>カイシュウ</t>
    </rPh>
    <rPh sb="34" eb="36">
      <t>ケイカク</t>
    </rPh>
    <rPh sb="36" eb="37">
      <t>トウ</t>
    </rPh>
    <rPh sb="44" eb="45">
      <t>ネン</t>
    </rPh>
    <rPh sb="45" eb="46">
      <t>ド</t>
    </rPh>
    <rPh sb="48" eb="51">
      <t>ケイカクテキ</t>
    </rPh>
    <rPh sb="52" eb="54">
      <t>シセツ</t>
    </rPh>
    <rPh sb="54" eb="56">
      <t>セイビ</t>
    </rPh>
    <rPh sb="57" eb="58">
      <t>オコナ</t>
    </rPh>
    <phoneticPr fontId="5"/>
  </si>
  <si>
    <t>宿泊、温泉、イベント施設、食事処、ワインカーブと複合施設がぶどうの丘の大きな特徴であり、年間約40万人の利用者がある。宿泊施設の稼働率は年間通して８０％以上となっている。</t>
    <rPh sb="0" eb="2">
      <t>シュクハク</t>
    </rPh>
    <rPh sb="3" eb="5">
      <t>オンセン</t>
    </rPh>
    <rPh sb="10" eb="12">
      <t>シセツ</t>
    </rPh>
    <rPh sb="13" eb="15">
      <t>ショクジ</t>
    </rPh>
    <rPh sb="15" eb="16">
      <t>トコロ</t>
    </rPh>
    <rPh sb="24" eb="26">
      <t>フクゴウ</t>
    </rPh>
    <rPh sb="26" eb="28">
      <t>シセツ</t>
    </rPh>
    <rPh sb="33" eb="34">
      <t>オカ</t>
    </rPh>
    <rPh sb="35" eb="36">
      <t>オオ</t>
    </rPh>
    <rPh sb="38" eb="40">
      <t>トクチョウ</t>
    </rPh>
    <rPh sb="44" eb="46">
      <t>ネンカン</t>
    </rPh>
    <rPh sb="46" eb="47">
      <t>ヤク</t>
    </rPh>
    <rPh sb="49" eb="51">
      <t>マンニン</t>
    </rPh>
    <rPh sb="52" eb="55">
      <t>リヨウシャ</t>
    </rPh>
    <rPh sb="59" eb="61">
      <t>シュクハク</t>
    </rPh>
    <rPh sb="61" eb="63">
      <t>シセツ</t>
    </rPh>
    <rPh sb="64" eb="66">
      <t>カドウ</t>
    </rPh>
    <rPh sb="66" eb="67">
      <t>リツ</t>
    </rPh>
    <rPh sb="68" eb="70">
      <t>ネンカン</t>
    </rPh>
    <rPh sb="70" eb="71">
      <t>トオ</t>
    </rPh>
    <rPh sb="76" eb="78">
      <t>イジョウ</t>
    </rPh>
    <phoneticPr fontId="5"/>
  </si>
  <si>
    <t>ぶどうの丘は、甲州市のゲストハウスとして市の観光最大拠点である。46年と施設老朽の維持管理には大きなコスト必要とされ課題もあるが、今後も時代のニーズ応え伝統を守り続けることが必要である。</t>
    <rPh sb="4" eb="5">
      <t>オカ</t>
    </rPh>
    <rPh sb="7" eb="10">
      <t>コウシュウシ</t>
    </rPh>
    <rPh sb="20" eb="21">
      <t>シ</t>
    </rPh>
    <rPh sb="22" eb="24">
      <t>カンコウ</t>
    </rPh>
    <rPh sb="24" eb="26">
      <t>サイダイ</t>
    </rPh>
    <rPh sb="26" eb="28">
      <t>キョテン</t>
    </rPh>
    <rPh sb="34" eb="35">
      <t>ネン</t>
    </rPh>
    <rPh sb="36" eb="38">
      <t>シセツ</t>
    </rPh>
    <rPh sb="38" eb="40">
      <t>ロウキュウ</t>
    </rPh>
    <rPh sb="41" eb="43">
      <t>イジ</t>
    </rPh>
    <rPh sb="43" eb="45">
      <t>カンリ</t>
    </rPh>
    <rPh sb="47" eb="48">
      <t>オオ</t>
    </rPh>
    <rPh sb="53" eb="55">
      <t>ヒツヨウ</t>
    </rPh>
    <rPh sb="58" eb="60">
      <t>カダイ</t>
    </rPh>
    <rPh sb="65" eb="67">
      <t>コンゴ</t>
    </rPh>
    <rPh sb="68" eb="70">
      <t>ジダイ</t>
    </rPh>
    <rPh sb="74" eb="75">
      <t>コタ</t>
    </rPh>
    <rPh sb="76" eb="78">
      <t>デントウ</t>
    </rPh>
    <rPh sb="79" eb="80">
      <t>マモ</t>
    </rPh>
    <rPh sb="81" eb="82">
      <t>ツヅ</t>
    </rPh>
    <rPh sb="87" eb="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</si>
</sst>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8</c:v>
                </c:pt>
                <c:pt idx="3">
                  <c:v>9</c:v>
                </c:pt>
                <c:pt idx="4">
                  <c:v>8</c:v>
                </c:pt>
              </c:numCache>
            </c:numRef>
          </c:val>
          <c:extLst>
            <c:ext xmlns:c16="http://schemas.microsoft.com/office/drawing/2014/chart" uri="{C3380CC4-5D6E-409C-BE32-E72D297353CC}">
              <c16:uniqueId val="{00000000-2CD6-499C-BC91-DE19E1FC59B2}"/>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0</c:v>
                </c:pt>
                <c:pt idx="2">
                  <c:v>4</c:v>
                </c:pt>
                <c:pt idx="3">
                  <c:v>5</c:v>
                </c:pt>
                <c:pt idx="4">
                  <c:v>4</c:v>
                </c:pt>
              </c:numCache>
            </c:numRef>
          </c:val>
          <c:smooth val="0"/>
          <c:extLst>
            <c:ext xmlns:c16="http://schemas.microsoft.com/office/drawing/2014/chart" uri="{C3380CC4-5D6E-409C-BE32-E72D297353CC}">
              <c16:uniqueId val="{00000001-2CD6-499C-BC91-DE19E1FC59B2}"/>
            </c:ext>
          </c:extLst>
        </c:ser>
        <c:dLbls>
          <c:showLegendKey val="0"/>
          <c:showVal val="0"/>
          <c:showCatName val="0"/>
          <c:showSerName val="0"/>
          <c:showPercent val="0"/>
          <c:showBubbleSize val="0"/>
        </c:dLbls>
        <c:marker val="1"/>
        <c:smooth val="0"/>
        <c:axId val="81970304"/>
        <c:axId val="81972224"/>
      </c:lineChart>
      <c:dateAx>
        <c:axId val="81970304"/>
        <c:scaling>
          <c:orientation val="minMax"/>
        </c:scaling>
        <c:delete val="1"/>
        <c:axPos val="b"/>
        <c:numFmt formatCode="ge" sourceLinked="1"/>
        <c:majorTickMark val="none"/>
        <c:minorTickMark val="none"/>
        <c:tickLblPos val="none"/>
        <c:crossAx val="81972224"/>
        <c:crosses val="autoZero"/>
        <c:auto val="1"/>
        <c:lblOffset val="100"/>
        <c:baseTimeUnit val="years"/>
      </c:date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pt idx="0">
                  <c:v>44.7</c:v>
                </c:pt>
                <c:pt idx="1">
                  <c:v>44.5</c:v>
                </c:pt>
                <c:pt idx="2">
                  <c:v>44.2</c:v>
                </c:pt>
                <c:pt idx="3">
                  <c:v>44.8</c:v>
                </c:pt>
                <c:pt idx="4">
                  <c:v>44.1</c:v>
                </c:pt>
              </c:numCache>
            </c:numRef>
          </c:val>
          <c:extLst>
            <c:ext xmlns:c16="http://schemas.microsoft.com/office/drawing/2014/chart" uri="{C3380CC4-5D6E-409C-BE32-E72D297353CC}">
              <c16:uniqueId val="{00000000-5586-42B9-970F-79292135283E}"/>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47.7</c:v>
                </c:pt>
                <c:pt idx="1">
                  <c:v>45.3</c:v>
                </c:pt>
                <c:pt idx="2">
                  <c:v>44.7</c:v>
                </c:pt>
                <c:pt idx="3">
                  <c:v>44.4</c:v>
                </c:pt>
                <c:pt idx="4">
                  <c:v>44.2</c:v>
                </c:pt>
              </c:numCache>
            </c:numRef>
          </c:val>
          <c:smooth val="0"/>
          <c:extLst>
            <c:ext xmlns:c16="http://schemas.microsoft.com/office/drawing/2014/chart" uri="{C3380CC4-5D6E-409C-BE32-E72D297353CC}">
              <c16:uniqueId val="{00000001-5586-42B9-970F-79292135283E}"/>
            </c:ext>
          </c:extLst>
        </c:ser>
        <c:dLbls>
          <c:showLegendKey val="0"/>
          <c:showVal val="0"/>
          <c:showCatName val="0"/>
          <c:showSerName val="0"/>
          <c:showPercent val="0"/>
          <c:showBubbleSize val="0"/>
        </c:dLbls>
        <c:marker val="1"/>
        <c:smooth val="0"/>
        <c:axId val="96605696"/>
        <c:axId val="96607616"/>
      </c:lineChart>
      <c:dateAx>
        <c:axId val="96605696"/>
        <c:scaling>
          <c:orientation val="minMax"/>
        </c:scaling>
        <c:delete val="1"/>
        <c:axPos val="b"/>
        <c:numFmt formatCode="ge" sourceLinked="1"/>
        <c:majorTickMark val="none"/>
        <c:minorTickMark val="none"/>
        <c:tickLblPos val="none"/>
        <c:crossAx val="96607616"/>
        <c:crosses val="autoZero"/>
        <c:auto val="1"/>
        <c:lblOffset val="100"/>
        <c:baseTimeUnit val="years"/>
      </c:date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7.6E-3</c:v>
                </c:pt>
                <c:pt idx="1">
                  <c:v>1.6400000000000001E-2</c:v>
                </c:pt>
                <c:pt idx="2">
                  <c:v>2.41E-2</c:v>
                </c:pt>
                <c:pt idx="3">
                  <c:v>6.1999999999999998E-3</c:v>
                </c:pt>
                <c:pt idx="4">
                  <c:v>5.8999999999999999E-3</c:v>
                </c:pt>
              </c:numCache>
            </c:numRef>
          </c:val>
          <c:smooth val="0"/>
          <c:extLst>
            <c:ext xmlns:c16="http://schemas.microsoft.com/office/drawing/2014/chart" uri="{C3380CC4-5D6E-409C-BE32-E72D297353CC}">
              <c16:uniqueId val="{00000000-BDAC-4DC7-A068-DB19206D91FD}"/>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1.8E-3</c:v>
                </c:pt>
                <c:pt idx="1">
                  <c:v>1.8E-3</c:v>
                </c:pt>
                <c:pt idx="2">
                  <c:v>1.8E-3</c:v>
                </c:pt>
                <c:pt idx="3">
                  <c:v>1.9E-3</c:v>
                </c:pt>
                <c:pt idx="4">
                  <c:v>1.6999999999999999E-3</c:v>
                </c:pt>
              </c:numCache>
            </c:numRef>
          </c:val>
          <c:smooth val="0"/>
          <c:extLst>
            <c:ext xmlns:c16="http://schemas.microsoft.com/office/drawing/2014/chart" uri="{C3380CC4-5D6E-409C-BE32-E72D297353CC}">
              <c16:uniqueId val="{00000001-BDAC-4DC7-A068-DB19206D91FD}"/>
            </c:ext>
          </c:extLst>
        </c:ser>
        <c:dLbls>
          <c:showLegendKey val="0"/>
          <c:showVal val="0"/>
          <c:showCatName val="0"/>
          <c:showSerName val="0"/>
          <c:showPercent val="0"/>
          <c:showBubbleSize val="0"/>
        </c:dLbls>
        <c:marker val="1"/>
        <c:smooth val="0"/>
        <c:axId val="96664576"/>
        <c:axId val="96663040"/>
      </c:lineChart>
      <c:dateAx>
        <c:axId val="9665561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Offset val="100"/>
        <c:baseTimeUnit val="years"/>
      </c:date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dateAx>
        <c:axId val="96664576"/>
        <c:scaling>
          <c:orientation val="minMax"/>
        </c:scaling>
        <c:delete val="1"/>
        <c:axPos val="b"/>
        <c:numFmt formatCode="ge" sourceLinked="1"/>
        <c:majorTickMark val="out"/>
        <c:minorTickMark val="none"/>
        <c:tickLblPos val="nextTo"/>
        <c:crossAx val="9666304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2C-4AD8-866F-9AE8B11F5909}"/>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0.1</c:v>
                </c:pt>
                <c:pt idx="1">
                  <c:v>0</c:v>
                </c:pt>
                <c:pt idx="2">
                  <c:v>0</c:v>
                </c:pt>
                <c:pt idx="3">
                  <c:v>0</c:v>
                </c:pt>
                <c:pt idx="4">
                  <c:v>0</c:v>
                </c:pt>
              </c:numCache>
            </c:numRef>
          </c:val>
          <c:smooth val="0"/>
          <c:extLst>
            <c:ext xmlns:c16="http://schemas.microsoft.com/office/drawing/2014/chart" uri="{C3380CC4-5D6E-409C-BE32-E72D297353CC}">
              <c16:uniqueId val="{00000001-C72C-4AD8-866F-9AE8B11F5909}"/>
            </c:ext>
          </c:extLst>
        </c:ser>
        <c:dLbls>
          <c:showLegendKey val="0"/>
          <c:showVal val="0"/>
          <c:showCatName val="0"/>
          <c:showSerName val="0"/>
          <c:showPercent val="0"/>
          <c:showBubbleSize val="0"/>
        </c:dLbls>
        <c:marker val="1"/>
        <c:smooth val="0"/>
        <c:axId val="96109696"/>
        <c:axId val="96111616"/>
      </c:lineChart>
      <c:dateAx>
        <c:axId val="96109696"/>
        <c:scaling>
          <c:orientation val="minMax"/>
        </c:scaling>
        <c:delete val="1"/>
        <c:axPos val="b"/>
        <c:numFmt formatCode="ge" sourceLinked="1"/>
        <c:majorTickMark val="none"/>
        <c:minorTickMark val="none"/>
        <c:tickLblPos val="none"/>
        <c:crossAx val="96111616"/>
        <c:crosses val="autoZero"/>
        <c:auto val="1"/>
        <c:lblOffset val="100"/>
        <c:baseTimeUnit val="years"/>
      </c:date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104.1</c:v>
                </c:pt>
                <c:pt idx="1">
                  <c:v>101.9</c:v>
                </c:pt>
                <c:pt idx="2">
                  <c:v>100.6</c:v>
                </c:pt>
                <c:pt idx="3">
                  <c:v>101.1</c:v>
                </c:pt>
                <c:pt idx="4">
                  <c:v>101.9</c:v>
                </c:pt>
              </c:numCache>
            </c:numRef>
          </c:val>
          <c:extLst>
            <c:ext xmlns:c16="http://schemas.microsoft.com/office/drawing/2014/chart" uri="{C3380CC4-5D6E-409C-BE32-E72D297353CC}">
              <c16:uniqueId val="{00000000-0F6A-4ED1-9768-48EA6E276470}"/>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104.6</c:v>
                </c:pt>
                <c:pt idx="2">
                  <c:v>104.6</c:v>
                </c:pt>
                <c:pt idx="3">
                  <c:v>104.3</c:v>
                </c:pt>
                <c:pt idx="4">
                  <c:v>103.8</c:v>
                </c:pt>
              </c:numCache>
            </c:numRef>
          </c:val>
          <c:smooth val="0"/>
          <c:extLst>
            <c:ext xmlns:c16="http://schemas.microsoft.com/office/drawing/2014/chart" uri="{C3380CC4-5D6E-409C-BE32-E72D297353CC}">
              <c16:uniqueId val="{00000001-0F6A-4ED1-9768-48EA6E276470}"/>
            </c:ext>
          </c:extLst>
        </c:ser>
        <c:dLbls>
          <c:showLegendKey val="0"/>
          <c:showVal val="0"/>
          <c:showCatName val="0"/>
          <c:showSerName val="0"/>
          <c:showPercent val="0"/>
          <c:showBubbleSize val="0"/>
        </c:dLbls>
        <c:marker val="1"/>
        <c:smooth val="0"/>
        <c:axId val="96162560"/>
        <c:axId val="96164480"/>
      </c:lineChart>
      <c:dateAx>
        <c:axId val="96162560"/>
        <c:scaling>
          <c:orientation val="minMax"/>
        </c:scaling>
        <c:delete val="1"/>
        <c:axPos val="b"/>
        <c:numFmt formatCode="ge" sourceLinked="1"/>
        <c:majorTickMark val="none"/>
        <c:minorTickMark val="none"/>
        <c:tickLblPos val="none"/>
        <c:crossAx val="96164480"/>
        <c:crosses val="autoZero"/>
        <c:auto val="1"/>
        <c:lblOffset val="100"/>
        <c:baseTimeUnit val="years"/>
      </c:date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26081</c:v>
                </c:pt>
                <c:pt idx="1">
                  <c:v>29392</c:v>
                </c:pt>
                <c:pt idx="2">
                  <c:v>18073</c:v>
                </c:pt>
                <c:pt idx="3">
                  <c:v>23212</c:v>
                </c:pt>
                <c:pt idx="4">
                  <c:v>1250</c:v>
                </c:pt>
              </c:numCache>
            </c:numRef>
          </c:val>
          <c:extLst>
            <c:ext xmlns:c16="http://schemas.microsoft.com/office/drawing/2014/chart" uri="{C3380CC4-5D6E-409C-BE32-E72D297353CC}">
              <c16:uniqueId val="{00000000-BD4A-4898-A147-91FBC7178949}"/>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13486</c:v>
                </c:pt>
                <c:pt idx="1">
                  <c:v>15032</c:v>
                </c:pt>
                <c:pt idx="2">
                  <c:v>9474</c:v>
                </c:pt>
                <c:pt idx="3">
                  <c:v>11947</c:v>
                </c:pt>
                <c:pt idx="4">
                  <c:v>860</c:v>
                </c:pt>
              </c:numCache>
            </c:numRef>
          </c:val>
          <c:smooth val="0"/>
          <c:extLst>
            <c:ext xmlns:c16="http://schemas.microsoft.com/office/drawing/2014/chart" uri="{C3380CC4-5D6E-409C-BE32-E72D297353CC}">
              <c16:uniqueId val="{00000001-BD4A-4898-A147-91FBC7178949}"/>
            </c:ext>
          </c:extLst>
        </c:ser>
        <c:dLbls>
          <c:showLegendKey val="0"/>
          <c:showVal val="0"/>
          <c:showCatName val="0"/>
          <c:showSerName val="0"/>
          <c:showPercent val="0"/>
          <c:showBubbleSize val="0"/>
        </c:dLbls>
        <c:marker val="1"/>
        <c:smooth val="0"/>
        <c:axId val="96212864"/>
        <c:axId val="96215040"/>
      </c:lineChart>
      <c:dateAx>
        <c:axId val="96212864"/>
        <c:scaling>
          <c:orientation val="minMax"/>
        </c:scaling>
        <c:delete val="1"/>
        <c:axPos val="b"/>
        <c:numFmt formatCode="ge" sourceLinked="1"/>
        <c:majorTickMark val="none"/>
        <c:minorTickMark val="none"/>
        <c:tickLblPos val="none"/>
        <c:crossAx val="96215040"/>
        <c:crosses val="autoZero"/>
        <c:auto val="1"/>
        <c:lblOffset val="100"/>
        <c:baseTimeUnit val="years"/>
      </c:date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5.0999999999999996</c:v>
                </c:pt>
                <c:pt idx="1">
                  <c:v>3.1</c:v>
                </c:pt>
                <c:pt idx="2">
                  <c:v>1.2</c:v>
                </c:pt>
                <c:pt idx="3">
                  <c:v>2.6</c:v>
                </c:pt>
                <c:pt idx="4">
                  <c:v>3.2</c:v>
                </c:pt>
              </c:numCache>
            </c:numRef>
          </c:val>
          <c:extLst>
            <c:ext xmlns:c16="http://schemas.microsoft.com/office/drawing/2014/chart" uri="{C3380CC4-5D6E-409C-BE32-E72D297353CC}">
              <c16:uniqueId val="{00000000-A314-4CC3-8171-3246895D678D}"/>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c:v>
                </c:pt>
                <c:pt idx="1">
                  <c:v>5.3</c:v>
                </c:pt>
                <c:pt idx="2">
                  <c:v>4.9000000000000004</c:v>
                </c:pt>
                <c:pt idx="3">
                  <c:v>5.0999999999999996</c:v>
                </c:pt>
                <c:pt idx="4">
                  <c:v>4.7</c:v>
                </c:pt>
              </c:numCache>
            </c:numRef>
          </c:val>
          <c:smooth val="0"/>
          <c:extLst>
            <c:ext xmlns:c16="http://schemas.microsoft.com/office/drawing/2014/chart" uri="{C3380CC4-5D6E-409C-BE32-E72D297353CC}">
              <c16:uniqueId val="{00000001-A314-4CC3-8171-3246895D678D}"/>
            </c:ext>
          </c:extLst>
        </c:ser>
        <c:dLbls>
          <c:showLegendKey val="0"/>
          <c:showVal val="0"/>
          <c:showCatName val="0"/>
          <c:showSerName val="0"/>
          <c:showPercent val="0"/>
          <c:showBubbleSize val="0"/>
        </c:dLbls>
        <c:marker val="1"/>
        <c:smooth val="0"/>
        <c:axId val="96237440"/>
        <c:axId val="96260096"/>
      </c:lineChart>
      <c:dateAx>
        <c:axId val="96237440"/>
        <c:scaling>
          <c:orientation val="minMax"/>
        </c:scaling>
        <c:delete val="1"/>
        <c:axPos val="b"/>
        <c:numFmt formatCode="ge" sourceLinked="1"/>
        <c:majorTickMark val="none"/>
        <c:minorTickMark val="none"/>
        <c:tickLblPos val="none"/>
        <c:crossAx val="96260096"/>
        <c:crosses val="autoZero"/>
        <c:auto val="1"/>
        <c:lblOffset val="100"/>
        <c:baseTimeUnit val="years"/>
      </c:date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12.1</c:v>
                </c:pt>
                <c:pt idx="1">
                  <c:v>11.6</c:v>
                </c:pt>
                <c:pt idx="2">
                  <c:v>11.9</c:v>
                </c:pt>
                <c:pt idx="3">
                  <c:v>22.7</c:v>
                </c:pt>
                <c:pt idx="4">
                  <c:v>23.2</c:v>
                </c:pt>
              </c:numCache>
            </c:numRef>
          </c:val>
          <c:extLst>
            <c:ext xmlns:c16="http://schemas.microsoft.com/office/drawing/2014/chart" uri="{C3380CC4-5D6E-409C-BE32-E72D297353CC}">
              <c16:uniqueId val="{00000000-BAF0-4DDB-8C71-5650F39080C8}"/>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6</c:v>
                </c:pt>
                <c:pt idx="1">
                  <c:v>5.8</c:v>
                </c:pt>
                <c:pt idx="2">
                  <c:v>6</c:v>
                </c:pt>
                <c:pt idx="3">
                  <c:v>11.3</c:v>
                </c:pt>
                <c:pt idx="4">
                  <c:v>11.6</c:v>
                </c:pt>
              </c:numCache>
            </c:numRef>
          </c:val>
          <c:smooth val="0"/>
          <c:extLst>
            <c:ext xmlns:c16="http://schemas.microsoft.com/office/drawing/2014/chart" uri="{C3380CC4-5D6E-409C-BE32-E72D297353CC}">
              <c16:uniqueId val="{00000001-BAF0-4DDB-8C71-5650F39080C8}"/>
            </c:ext>
          </c:extLst>
        </c:ser>
        <c:dLbls>
          <c:showLegendKey val="0"/>
          <c:showVal val="0"/>
          <c:showCatName val="0"/>
          <c:showSerName val="0"/>
          <c:showPercent val="0"/>
          <c:showBubbleSize val="0"/>
        </c:dLbls>
        <c:marker val="1"/>
        <c:smooth val="0"/>
        <c:axId val="96432128"/>
        <c:axId val="96434048"/>
      </c:lineChart>
      <c:dateAx>
        <c:axId val="96432128"/>
        <c:scaling>
          <c:orientation val="minMax"/>
        </c:scaling>
        <c:delete val="1"/>
        <c:axPos val="b"/>
        <c:numFmt formatCode="ge" sourceLinked="1"/>
        <c:majorTickMark val="none"/>
        <c:minorTickMark val="none"/>
        <c:tickLblPos val="none"/>
        <c:crossAx val="96434048"/>
        <c:crosses val="autoZero"/>
        <c:auto val="1"/>
        <c:lblOffset val="100"/>
        <c:baseTimeUnit val="years"/>
      </c:date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46.2</c:v>
                </c:pt>
                <c:pt idx="1">
                  <c:v>53.5</c:v>
                </c:pt>
                <c:pt idx="2">
                  <c:v>52.8</c:v>
                </c:pt>
                <c:pt idx="3">
                  <c:v>52.9</c:v>
                </c:pt>
                <c:pt idx="4">
                  <c:v>49.8</c:v>
                </c:pt>
              </c:numCache>
            </c:numRef>
          </c:val>
          <c:extLst>
            <c:ext xmlns:c16="http://schemas.microsoft.com/office/drawing/2014/chart" uri="{C3380CC4-5D6E-409C-BE32-E72D297353CC}">
              <c16:uniqueId val="{00000000-D0B5-4AB9-AB6E-8908297F9D2E}"/>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30.9</c:v>
                </c:pt>
                <c:pt idx="1">
                  <c:v>33.1</c:v>
                </c:pt>
                <c:pt idx="2">
                  <c:v>33.200000000000003</c:v>
                </c:pt>
                <c:pt idx="3">
                  <c:v>32.9</c:v>
                </c:pt>
                <c:pt idx="4">
                  <c:v>30.2</c:v>
                </c:pt>
              </c:numCache>
            </c:numRef>
          </c:val>
          <c:smooth val="0"/>
          <c:extLst>
            <c:ext xmlns:c16="http://schemas.microsoft.com/office/drawing/2014/chart" uri="{C3380CC4-5D6E-409C-BE32-E72D297353CC}">
              <c16:uniqueId val="{00000001-D0B5-4AB9-AB6E-8908297F9D2E}"/>
            </c:ext>
          </c:extLst>
        </c:ser>
        <c:dLbls>
          <c:showLegendKey val="0"/>
          <c:showVal val="0"/>
          <c:showCatName val="0"/>
          <c:showSerName val="0"/>
          <c:showPercent val="0"/>
          <c:showBubbleSize val="0"/>
        </c:dLbls>
        <c:marker val="1"/>
        <c:smooth val="0"/>
        <c:axId val="96472448"/>
        <c:axId val="96474624"/>
      </c:lineChart>
      <c:dateAx>
        <c:axId val="96472448"/>
        <c:scaling>
          <c:orientation val="minMax"/>
        </c:scaling>
        <c:delete val="1"/>
        <c:axPos val="b"/>
        <c:numFmt formatCode="ge" sourceLinked="1"/>
        <c:majorTickMark val="none"/>
        <c:minorTickMark val="none"/>
        <c:tickLblPos val="none"/>
        <c:crossAx val="96474624"/>
        <c:crosses val="autoZero"/>
        <c:auto val="1"/>
        <c:lblOffset val="100"/>
        <c:baseTimeUnit val="years"/>
      </c:date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A2-4BB7-8D85-DF5C89535719}"/>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c:v>
                </c:pt>
                <c:pt idx="1">
                  <c:v>48.3</c:v>
                </c:pt>
                <c:pt idx="2">
                  <c:v>63.2</c:v>
                </c:pt>
                <c:pt idx="3">
                  <c:v>81.5</c:v>
                </c:pt>
                <c:pt idx="4">
                  <c:v>79.5</c:v>
                </c:pt>
              </c:numCache>
            </c:numRef>
          </c:val>
          <c:smooth val="0"/>
          <c:extLst>
            <c:ext xmlns:c16="http://schemas.microsoft.com/office/drawing/2014/chart" uri="{C3380CC4-5D6E-409C-BE32-E72D297353CC}">
              <c16:uniqueId val="{00000001-FFA2-4BB7-8D85-DF5C89535719}"/>
            </c:ext>
          </c:extLst>
        </c:ser>
        <c:dLbls>
          <c:showLegendKey val="0"/>
          <c:showVal val="0"/>
          <c:showCatName val="0"/>
          <c:showSerName val="0"/>
          <c:showPercent val="0"/>
          <c:showBubbleSize val="0"/>
        </c:dLbls>
        <c:marker val="1"/>
        <c:smooth val="0"/>
        <c:axId val="96524928"/>
        <c:axId val="96535296"/>
      </c:lineChart>
      <c:dateAx>
        <c:axId val="96524928"/>
        <c:scaling>
          <c:orientation val="minMax"/>
        </c:scaling>
        <c:delete val="1"/>
        <c:axPos val="b"/>
        <c:numFmt formatCode="ge" sourceLinked="1"/>
        <c:majorTickMark val="none"/>
        <c:minorTickMark val="none"/>
        <c:tickLblPos val="none"/>
        <c:crossAx val="96535296"/>
        <c:crosses val="autoZero"/>
        <c:auto val="1"/>
        <c:lblOffset val="100"/>
        <c:baseTimeUnit val="years"/>
      </c:date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74-4586-BBA1-D009B631049D}"/>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10.6</c:v>
                </c:pt>
                <c:pt idx="1">
                  <c:v>11.6</c:v>
                </c:pt>
                <c:pt idx="2">
                  <c:v>9.4</c:v>
                </c:pt>
                <c:pt idx="3">
                  <c:v>8.5</c:v>
                </c:pt>
                <c:pt idx="4">
                  <c:v>7.2</c:v>
                </c:pt>
              </c:numCache>
            </c:numRef>
          </c:val>
          <c:smooth val="0"/>
          <c:extLst>
            <c:ext xmlns:c16="http://schemas.microsoft.com/office/drawing/2014/chart" uri="{C3380CC4-5D6E-409C-BE32-E72D297353CC}">
              <c16:uniqueId val="{00000001-F074-4586-BBA1-D009B631049D}"/>
            </c:ext>
          </c:extLst>
        </c:ser>
        <c:dLbls>
          <c:showLegendKey val="0"/>
          <c:showVal val="0"/>
          <c:showCatName val="0"/>
          <c:showSerName val="0"/>
          <c:showPercent val="0"/>
          <c:showBubbleSize val="0"/>
        </c:dLbls>
        <c:marker val="1"/>
        <c:smooth val="0"/>
        <c:axId val="96569216"/>
        <c:axId val="96571392"/>
      </c:lineChart>
      <c:dateAx>
        <c:axId val="96569216"/>
        <c:scaling>
          <c:orientation val="minMax"/>
        </c:scaling>
        <c:delete val="1"/>
        <c:axPos val="b"/>
        <c:numFmt formatCode="ge" sourceLinked="1"/>
        <c:majorTickMark val="none"/>
        <c:minorTickMark val="none"/>
        <c:tickLblPos val="none"/>
        <c:crossAx val="96571392"/>
        <c:crosses val="autoZero"/>
        <c:auto val="1"/>
        <c:lblOffset val="100"/>
        <c:baseTimeUnit val="years"/>
      </c:date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CG43"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山梨県甲州市　市営ぶどうの丘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その他</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8070</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92.8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7588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79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97.9</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133</v>
      </c>
      <c r="NJ15" s="119"/>
      <c r="NK15" s="119"/>
      <c r="NL15" s="119"/>
      <c r="NM15" s="119"/>
      <c r="NN15" s="119"/>
      <c r="NO15" s="119"/>
      <c r="NP15" s="119"/>
      <c r="NQ15" s="119"/>
      <c r="NR15" s="119"/>
      <c r="NS15" s="119"/>
      <c r="NT15" s="119"/>
      <c r="NU15" s="119"/>
      <c r="NV15" s="119"/>
      <c r="NW15" s="12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15">
      <c r="A30" s="19"/>
      <c r="B30" s="22"/>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15">
      <c r="A31" s="19"/>
      <c r="B31" s="22"/>
      <c r="C31" s="4"/>
      <c r="D31" s="4"/>
      <c r="E31" s="4"/>
      <c r="F31" s="4"/>
      <c r="I31" s="125" t="s">
        <v>27</v>
      </c>
      <c r="J31" s="125"/>
      <c r="K31" s="125"/>
      <c r="L31" s="125"/>
      <c r="M31" s="125"/>
      <c r="N31" s="125"/>
      <c r="O31" s="125"/>
      <c r="P31" s="125"/>
      <c r="Q31" s="125"/>
      <c r="R31" s="126">
        <f>データ!Y7</f>
        <v>104.1</v>
      </c>
      <c r="S31" s="126"/>
      <c r="T31" s="126"/>
      <c r="U31" s="126"/>
      <c r="V31" s="126"/>
      <c r="W31" s="126"/>
      <c r="X31" s="126"/>
      <c r="Y31" s="126"/>
      <c r="Z31" s="126"/>
      <c r="AA31" s="126"/>
      <c r="AB31" s="126"/>
      <c r="AC31" s="126"/>
      <c r="AD31" s="126"/>
      <c r="AE31" s="126"/>
      <c r="AF31" s="126">
        <f>データ!Z7</f>
        <v>101.9</v>
      </c>
      <c r="AG31" s="126"/>
      <c r="AH31" s="126"/>
      <c r="AI31" s="126"/>
      <c r="AJ31" s="126"/>
      <c r="AK31" s="126"/>
      <c r="AL31" s="126"/>
      <c r="AM31" s="126"/>
      <c r="AN31" s="126"/>
      <c r="AO31" s="126"/>
      <c r="AP31" s="126"/>
      <c r="AQ31" s="126"/>
      <c r="AR31" s="126"/>
      <c r="AS31" s="126"/>
      <c r="AT31" s="126">
        <f>データ!AA7</f>
        <v>100.6</v>
      </c>
      <c r="AU31" s="126"/>
      <c r="AV31" s="126"/>
      <c r="AW31" s="126"/>
      <c r="AX31" s="126"/>
      <c r="AY31" s="126"/>
      <c r="AZ31" s="126"/>
      <c r="BA31" s="126"/>
      <c r="BB31" s="126"/>
      <c r="BC31" s="126"/>
      <c r="BD31" s="126"/>
      <c r="BE31" s="126"/>
      <c r="BF31" s="126"/>
      <c r="BG31" s="126"/>
      <c r="BH31" s="126">
        <f>データ!AB7</f>
        <v>101.1</v>
      </c>
      <c r="BI31" s="126"/>
      <c r="BJ31" s="126"/>
      <c r="BK31" s="126"/>
      <c r="BL31" s="126"/>
      <c r="BM31" s="126"/>
      <c r="BN31" s="126"/>
      <c r="BO31" s="126"/>
      <c r="BP31" s="126"/>
      <c r="BQ31" s="126"/>
      <c r="BR31" s="126"/>
      <c r="BS31" s="126"/>
      <c r="BT31" s="126"/>
      <c r="BU31" s="126"/>
      <c r="BV31" s="126">
        <f>データ!AC7</f>
        <v>101.9</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8</v>
      </c>
      <c r="HW31" s="127"/>
      <c r="HX31" s="127"/>
      <c r="HY31" s="127"/>
      <c r="HZ31" s="127"/>
      <c r="IA31" s="127"/>
      <c r="IB31" s="127"/>
      <c r="IC31" s="127"/>
      <c r="ID31" s="127"/>
      <c r="IE31" s="127"/>
      <c r="IF31" s="127"/>
      <c r="IG31" s="127"/>
      <c r="IH31" s="127"/>
      <c r="II31" s="127"/>
      <c r="IJ31" s="127">
        <f>データ!AX7</f>
        <v>9</v>
      </c>
      <c r="IK31" s="127"/>
      <c r="IL31" s="127"/>
      <c r="IM31" s="127"/>
      <c r="IN31" s="127"/>
      <c r="IO31" s="127"/>
      <c r="IP31" s="127"/>
      <c r="IQ31" s="127"/>
      <c r="IR31" s="127"/>
      <c r="IS31" s="127"/>
      <c r="IT31" s="127"/>
      <c r="IU31" s="127"/>
      <c r="IV31" s="127"/>
      <c r="IW31" s="127"/>
      <c r="IX31" s="127">
        <f>データ!AY7</f>
        <v>8</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25" t="s">
        <v>29</v>
      </c>
      <c r="J32" s="125"/>
      <c r="K32" s="125"/>
      <c r="L32" s="125"/>
      <c r="M32" s="125"/>
      <c r="N32" s="125"/>
      <c r="O32" s="125"/>
      <c r="P32" s="125"/>
      <c r="Q32" s="125"/>
      <c r="R32" s="126">
        <f>データ!AD7</f>
        <v>106.2</v>
      </c>
      <c r="S32" s="126"/>
      <c r="T32" s="126"/>
      <c r="U32" s="126"/>
      <c r="V32" s="126"/>
      <c r="W32" s="126"/>
      <c r="X32" s="126"/>
      <c r="Y32" s="126"/>
      <c r="Z32" s="126"/>
      <c r="AA32" s="126"/>
      <c r="AB32" s="126"/>
      <c r="AC32" s="126"/>
      <c r="AD32" s="126"/>
      <c r="AE32" s="126"/>
      <c r="AF32" s="126">
        <f>データ!AE7</f>
        <v>104.6</v>
      </c>
      <c r="AG32" s="126"/>
      <c r="AH32" s="126"/>
      <c r="AI32" s="126"/>
      <c r="AJ32" s="126"/>
      <c r="AK32" s="126"/>
      <c r="AL32" s="126"/>
      <c r="AM32" s="126"/>
      <c r="AN32" s="126"/>
      <c r="AO32" s="126"/>
      <c r="AP32" s="126"/>
      <c r="AQ32" s="126"/>
      <c r="AR32" s="126"/>
      <c r="AS32" s="126"/>
      <c r="AT32" s="126">
        <f>データ!AF7</f>
        <v>104.6</v>
      </c>
      <c r="AU32" s="126"/>
      <c r="AV32" s="126"/>
      <c r="AW32" s="126"/>
      <c r="AX32" s="126"/>
      <c r="AY32" s="126"/>
      <c r="AZ32" s="126"/>
      <c r="BA32" s="126"/>
      <c r="BB32" s="126"/>
      <c r="BC32" s="126"/>
      <c r="BD32" s="126"/>
      <c r="BE32" s="126"/>
      <c r="BF32" s="126"/>
      <c r="BG32" s="126"/>
      <c r="BH32" s="126">
        <f>データ!AG7</f>
        <v>104.3</v>
      </c>
      <c r="BI32" s="126"/>
      <c r="BJ32" s="126"/>
      <c r="BK32" s="126"/>
      <c r="BL32" s="126"/>
      <c r="BM32" s="126"/>
      <c r="BN32" s="126"/>
      <c r="BO32" s="126"/>
      <c r="BP32" s="126"/>
      <c r="BQ32" s="126"/>
      <c r="BR32" s="126"/>
      <c r="BS32" s="126"/>
      <c r="BT32" s="126"/>
      <c r="BU32" s="126"/>
      <c r="BV32" s="126">
        <f>データ!AH7</f>
        <v>103.8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0.1</v>
      </c>
      <c r="DG32" s="126"/>
      <c r="DH32" s="126"/>
      <c r="DI32" s="126"/>
      <c r="DJ32" s="126"/>
      <c r="DK32" s="126"/>
      <c r="DL32" s="126"/>
      <c r="DM32" s="126"/>
      <c r="DN32" s="126"/>
      <c r="DO32" s="126"/>
      <c r="DP32" s="126"/>
      <c r="DQ32" s="126"/>
      <c r="DR32" s="126"/>
      <c r="DS32" s="126"/>
      <c r="DT32" s="126">
        <f>データ!AP7</f>
        <v>0</v>
      </c>
      <c r="DU32" s="126"/>
      <c r="DV32" s="126"/>
      <c r="DW32" s="126"/>
      <c r="DX32" s="126"/>
      <c r="DY32" s="126"/>
      <c r="DZ32" s="126"/>
      <c r="EA32" s="126"/>
      <c r="EB32" s="126"/>
      <c r="EC32" s="126"/>
      <c r="ED32" s="126"/>
      <c r="EE32" s="126"/>
      <c r="EF32" s="126"/>
      <c r="EG32" s="126"/>
      <c r="EH32" s="126">
        <f>データ!AQ7</f>
        <v>0</v>
      </c>
      <c r="EI32" s="126"/>
      <c r="EJ32" s="126"/>
      <c r="EK32" s="126"/>
      <c r="EL32" s="126"/>
      <c r="EM32" s="126"/>
      <c r="EN32" s="126"/>
      <c r="EO32" s="126"/>
      <c r="EP32" s="126"/>
      <c r="EQ32" s="126"/>
      <c r="ER32" s="126"/>
      <c r="ES32" s="126"/>
      <c r="ET32" s="126"/>
      <c r="EU32" s="126"/>
      <c r="EV32" s="126">
        <f>データ!AR7</f>
        <v>0</v>
      </c>
      <c r="EW32" s="126"/>
      <c r="EX32" s="126"/>
      <c r="EY32" s="126"/>
      <c r="EZ32" s="126"/>
      <c r="FA32" s="126"/>
      <c r="FB32" s="126"/>
      <c r="FC32" s="126"/>
      <c r="FD32" s="126"/>
      <c r="FE32" s="126"/>
      <c r="FF32" s="126"/>
      <c r="FG32" s="126"/>
      <c r="FH32" s="126"/>
      <c r="FI32" s="126"/>
      <c r="FJ32" s="126">
        <f>データ!AS7</f>
        <v>0</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42</v>
      </c>
      <c r="GU32" s="127"/>
      <c r="GV32" s="127"/>
      <c r="GW32" s="127"/>
      <c r="GX32" s="127"/>
      <c r="GY32" s="127"/>
      <c r="GZ32" s="127"/>
      <c r="HA32" s="127"/>
      <c r="HB32" s="127"/>
      <c r="HC32" s="127"/>
      <c r="HD32" s="127"/>
      <c r="HE32" s="127"/>
      <c r="HF32" s="127"/>
      <c r="HG32" s="127"/>
      <c r="HH32" s="127">
        <f>データ!BA7</f>
        <v>0</v>
      </c>
      <c r="HI32" s="127"/>
      <c r="HJ32" s="127"/>
      <c r="HK32" s="127"/>
      <c r="HL32" s="127"/>
      <c r="HM32" s="127"/>
      <c r="HN32" s="127"/>
      <c r="HO32" s="127"/>
      <c r="HP32" s="127"/>
      <c r="HQ32" s="127"/>
      <c r="HR32" s="127"/>
      <c r="HS32" s="127"/>
      <c r="HT32" s="127"/>
      <c r="HU32" s="127"/>
      <c r="HV32" s="127">
        <f>データ!BB7</f>
        <v>4</v>
      </c>
      <c r="HW32" s="127"/>
      <c r="HX32" s="127"/>
      <c r="HY32" s="127"/>
      <c r="HZ32" s="127"/>
      <c r="IA32" s="127"/>
      <c r="IB32" s="127"/>
      <c r="IC32" s="127"/>
      <c r="ID32" s="127"/>
      <c r="IE32" s="127"/>
      <c r="IF32" s="127"/>
      <c r="IG32" s="127"/>
      <c r="IH32" s="127"/>
      <c r="II32" s="127"/>
      <c r="IJ32" s="127">
        <f>データ!BC7</f>
        <v>5</v>
      </c>
      <c r="IK32" s="127"/>
      <c r="IL32" s="127"/>
      <c r="IM32" s="127"/>
      <c r="IN32" s="127"/>
      <c r="IO32" s="127"/>
      <c r="IP32" s="127"/>
      <c r="IQ32" s="127"/>
      <c r="IR32" s="127"/>
      <c r="IS32" s="127"/>
      <c r="IT32" s="127"/>
      <c r="IU32" s="127"/>
      <c r="IV32" s="127"/>
      <c r="IW32" s="127"/>
      <c r="IX32" s="127">
        <f>データ!BD7</f>
        <v>4</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8" t="s">
        <v>134</v>
      </c>
      <c r="NJ32" s="119"/>
      <c r="NK32" s="119"/>
      <c r="NL32" s="119"/>
      <c r="NM32" s="119"/>
      <c r="NN32" s="119"/>
      <c r="NO32" s="119"/>
      <c r="NP32" s="119"/>
      <c r="NQ32" s="119"/>
      <c r="NR32" s="119"/>
      <c r="NS32" s="119"/>
      <c r="NT32" s="119"/>
      <c r="NU32" s="119"/>
      <c r="NV32" s="119"/>
      <c r="NW32" s="12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8"/>
      <c r="NJ33" s="119"/>
      <c r="NK33" s="119"/>
      <c r="NL33" s="119"/>
      <c r="NM33" s="119"/>
      <c r="NN33" s="119"/>
      <c r="NO33" s="119"/>
      <c r="NP33" s="119"/>
      <c r="NQ33" s="119"/>
      <c r="NR33" s="119"/>
      <c r="NS33" s="119"/>
      <c r="NT33" s="119"/>
      <c r="NU33" s="119"/>
      <c r="NV33" s="119"/>
      <c r="NW33" s="12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8"/>
      <c r="NJ36" s="119"/>
      <c r="NK36" s="119"/>
      <c r="NL36" s="119"/>
      <c r="NM36" s="119"/>
      <c r="NN36" s="119"/>
      <c r="NO36" s="119"/>
      <c r="NP36" s="119"/>
      <c r="NQ36" s="119"/>
      <c r="NR36" s="119"/>
      <c r="NS36" s="119"/>
      <c r="NT36" s="119"/>
      <c r="NU36" s="119"/>
      <c r="NV36" s="119"/>
      <c r="NW36" s="12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8"/>
      <c r="NJ37" s="119"/>
      <c r="NK37" s="119"/>
      <c r="NL37" s="119"/>
      <c r="NM37" s="119"/>
      <c r="NN37" s="119"/>
      <c r="NO37" s="119"/>
      <c r="NP37" s="119"/>
      <c r="NQ37" s="119"/>
      <c r="NR37" s="119"/>
      <c r="NS37" s="119"/>
      <c r="NT37" s="119"/>
      <c r="NU37" s="119"/>
      <c r="NV37" s="119"/>
      <c r="NW37" s="12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8"/>
      <c r="NJ38" s="119"/>
      <c r="NK38" s="119"/>
      <c r="NL38" s="119"/>
      <c r="NM38" s="119"/>
      <c r="NN38" s="119"/>
      <c r="NO38" s="119"/>
      <c r="NP38" s="119"/>
      <c r="NQ38" s="119"/>
      <c r="NR38" s="119"/>
      <c r="NS38" s="119"/>
      <c r="NT38" s="119"/>
      <c r="NU38" s="119"/>
      <c r="NV38" s="119"/>
      <c r="NW38" s="12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8"/>
      <c r="NJ39" s="119"/>
      <c r="NK39" s="119"/>
      <c r="NL39" s="119"/>
      <c r="NM39" s="119"/>
      <c r="NN39" s="119"/>
      <c r="NO39" s="119"/>
      <c r="NP39" s="119"/>
      <c r="NQ39" s="119"/>
      <c r="NR39" s="119"/>
      <c r="NS39" s="119"/>
      <c r="NT39" s="119"/>
      <c r="NU39" s="119"/>
      <c r="NV39" s="119"/>
      <c r="NW39" s="12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8"/>
      <c r="NJ40" s="119"/>
      <c r="NK40" s="119"/>
      <c r="NL40" s="119"/>
      <c r="NM40" s="119"/>
      <c r="NN40" s="119"/>
      <c r="NO40" s="119"/>
      <c r="NP40" s="119"/>
      <c r="NQ40" s="119"/>
      <c r="NR40" s="119"/>
      <c r="NS40" s="119"/>
      <c r="NT40" s="119"/>
      <c r="NU40" s="119"/>
      <c r="NV40" s="119"/>
      <c r="NW40" s="12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8"/>
      <c r="NJ41" s="119"/>
      <c r="NK41" s="119"/>
      <c r="NL41" s="119"/>
      <c r="NM41" s="119"/>
      <c r="NN41" s="119"/>
      <c r="NO41" s="119"/>
      <c r="NP41" s="119"/>
      <c r="NQ41" s="119"/>
      <c r="NR41" s="119"/>
      <c r="NS41" s="119"/>
      <c r="NT41" s="119"/>
      <c r="NU41" s="119"/>
      <c r="NV41" s="119"/>
      <c r="NW41" s="12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8"/>
      <c r="NJ42" s="119"/>
      <c r="NK42" s="119"/>
      <c r="NL42" s="119"/>
      <c r="NM42" s="119"/>
      <c r="NN42" s="119"/>
      <c r="NO42" s="119"/>
      <c r="NP42" s="119"/>
      <c r="NQ42" s="119"/>
      <c r="NR42" s="119"/>
      <c r="NS42" s="119"/>
      <c r="NT42" s="119"/>
      <c r="NU42" s="119"/>
      <c r="NV42" s="119"/>
      <c r="NW42" s="12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8"/>
      <c r="NJ43" s="119"/>
      <c r="NK43" s="119"/>
      <c r="NL43" s="119"/>
      <c r="NM43" s="119"/>
      <c r="NN43" s="119"/>
      <c r="NO43" s="119"/>
      <c r="NP43" s="119"/>
      <c r="NQ43" s="119"/>
      <c r="NR43" s="119"/>
      <c r="NS43" s="119"/>
      <c r="NT43" s="119"/>
      <c r="NU43" s="119"/>
      <c r="NV43" s="119"/>
      <c r="NW43" s="12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8"/>
      <c r="NJ44" s="119"/>
      <c r="NK44" s="119"/>
      <c r="NL44" s="119"/>
      <c r="NM44" s="119"/>
      <c r="NN44" s="119"/>
      <c r="NO44" s="119"/>
      <c r="NP44" s="119"/>
      <c r="NQ44" s="119"/>
      <c r="NR44" s="119"/>
      <c r="NS44" s="119"/>
      <c r="NT44" s="119"/>
      <c r="NU44" s="119"/>
      <c r="NV44" s="119"/>
      <c r="NW44" s="12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8"/>
      <c r="NJ45" s="119"/>
      <c r="NK45" s="119"/>
      <c r="NL45" s="119"/>
      <c r="NM45" s="119"/>
      <c r="NN45" s="119"/>
      <c r="NO45" s="119"/>
      <c r="NP45" s="119"/>
      <c r="NQ45" s="119"/>
      <c r="NR45" s="119"/>
      <c r="NS45" s="119"/>
      <c r="NT45" s="119"/>
      <c r="NU45" s="119"/>
      <c r="NV45" s="119"/>
      <c r="NW45" s="12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8"/>
      <c r="NJ46" s="119"/>
      <c r="NK46" s="119"/>
      <c r="NL46" s="119"/>
      <c r="NM46" s="119"/>
      <c r="NN46" s="119"/>
      <c r="NO46" s="119"/>
      <c r="NP46" s="119"/>
      <c r="NQ46" s="119"/>
      <c r="NR46" s="119"/>
      <c r="NS46" s="119"/>
      <c r="NT46" s="119"/>
      <c r="NU46" s="119"/>
      <c r="NV46" s="119"/>
      <c r="NW46" s="12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21"/>
      <c r="NJ47" s="122"/>
      <c r="NK47" s="122"/>
      <c r="NL47" s="122"/>
      <c r="NM47" s="122"/>
      <c r="NN47" s="122"/>
      <c r="NO47" s="122"/>
      <c r="NP47" s="122"/>
      <c r="NQ47" s="122"/>
      <c r="NR47" s="122"/>
      <c r="NS47" s="122"/>
      <c r="NT47" s="122"/>
      <c r="NU47" s="122"/>
      <c r="NV47" s="122"/>
      <c r="NW47" s="12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135</v>
      </c>
      <c r="NJ49" s="119"/>
      <c r="NK49" s="119"/>
      <c r="NL49" s="119"/>
      <c r="NM49" s="119"/>
      <c r="NN49" s="119"/>
      <c r="NO49" s="119"/>
      <c r="NP49" s="119"/>
      <c r="NQ49" s="119"/>
      <c r="NR49" s="119"/>
      <c r="NS49" s="119"/>
      <c r="NT49" s="119"/>
      <c r="NU49" s="119"/>
      <c r="NV49" s="119"/>
      <c r="NW49" s="12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15">
      <c r="A52" s="19"/>
      <c r="B52" s="22"/>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15">
      <c r="A53" s="19"/>
      <c r="B53" s="22"/>
      <c r="C53" s="4"/>
      <c r="D53" s="4"/>
      <c r="E53" s="4"/>
      <c r="F53" s="4"/>
      <c r="I53" s="125" t="s">
        <v>27</v>
      </c>
      <c r="J53" s="125"/>
      <c r="K53" s="125"/>
      <c r="L53" s="125"/>
      <c r="M53" s="125"/>
      <c r="N53" s="125"/>
      <c r="O53" s="125"/>
      <c r="P53" s="125"/>
      <c r="Q53" s="125"/>
      <c r="R53" s="126">
        <f>データ!BF7</f>
        <v>46.2</v>
      </c>
      <c r="S53" s="126"/>
      <c r="T53" s="126"/>
      <c r="U53" s="126"/>
      <c r="V53" s="126"/>
      <c r="W53" s="126"/>
      <c r="X53" s="126"/>
      <c r="Y53" s="126"/>
      <c r="Z53" s="126"/>
      <c r="AA53" s="126"/>
      <c r="AB53" s="126"/>
      <c r="AC53" s="126"/>
      <c r="AD53" s="126"/>
      <c r="AE53" s="126"/>
      <c r="AF53" s="126">
        <f>データ!BG7</f>
        <v>53.5</v>
      </c>
      <c r="AG53" s="126"/>
      <c r="AH53" s="126"/>
      <c r="AI53" s="126"/>
      <c r="AJ53" s="126"/>
      <c r="AK53" s="126"/>
      <c r="AL53" s="126"/>
      <c r="AM53" s="126"/>
      <c r="AN53" s="126"/>
      <c r="AO53" s="126"/>
      <c r="AP53" s="126"/>
      <c r="AQ53" s="126"/>
      <c r="AR53" s="126"/>
      <c r="AS53" s="126"/>
      <c r="AT53" s="126">
        <f>データ!BH7</f>
        <v>52.8</v>
      </c>
      <c r="AU53" s="126"/>
      <c r="AV53" s="126"/>
      <c r="AW53" s="126"/>
      <c r="AX53" s="126"/>
      <c r="AY53" s="126"/>
      <c r="AZ53" s="126"/>
      <c r="BA53" s="126"/>
      <c r="BB53" s="126"/>
      <c r="BC53" s="126"/>
      <c r="BD53" s="126"/>
      <c r="BE53" s="126"/>
      <c r="BF53" s="126"/>
      <c r="BG53" s="126"/>
      <c r="BH53" s="126">
        <f>データ!BI7</f>
        <v>52.9</v>
      </c>
      <c r="BI53" s="126"/>
      <c r="BJ53" s="126"/>
      <c r="BK53" s="126"/>
      <c r="BL53" s="126"/>
      <c r="BM53" s="126"/>
      <c r="BN53" s="126"/>
      <c r="BO53" s="126"/>
      <c r="BP53" s="126"/>
      <c r="BQ53" s="126"/>
      <c r="BR53" s="126"/>
      <c r="BS53" s="126"/>
      <c r="BT53" s="126"/>
      <c r="BU53" s="126"/>
      <c r="BV53" s="126">
        <f>データ!BJ7</f>
        <v>49.8</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12.1</v>
      </c>
      <c r="DG53" s="126"/>
      <c r="DH53" s="126"/>
      <c r="DI53" s="126"/>
      <c r="DJ53" s="126"/>
      <c r="DK53" s="126"/>
      <c r="DL53" s="126"/>
      <c r="DM53" s="126"/>
      <c r="DN53" s="126"/>
      <c r="DO53" s="126"/>
      <c r="DP53" s="126"/>
      <c r="DQ53" s="126"/>
      <c r="DR53" s="126"/>
      <c r="DS53" s="126"/>
      <c r="DT53" s="126">
        <f>データ!BR7</f>
        <v>11.6</v>
      </c>
      <c r="DU53" s="126"/>
      <c r="DV53" s="126"/>
      <c r="DW53" s="126"/>
      <c r="DX53" s="126"/>
      <c r="DY53" s="126"/>
      <c r="DZ53" s="126"/>
      <c r="EA53" s="126"/>
      <c r="EB53" s="126"/>
      <c r="EC53" s="126"/>
      <c r="ED53" s="126"/>
      <c r="EE53" s="126"/>
      <c r="EF53" s="126"/>
      <c r="EG53" s="126"/>
      <c r="EH53" s="126">
        <f>データ!BS7</f>
        <v>11.9</v>
      </c>
      <c r="EI53" s="126"/>
      <c r="EJ53" s="126"/>
      <c r="EK53" s="126"/>
      <c r="EL53" s="126"/>
      <c r="EM53" s="126"/>
      <c r="EN53" s="126"/>
      <c r="EO53" s="126"/>
      <c r="EP53" s="126"/>
      <c r="EQ53" s="126"/>
      <c r="ER53" s="126"/>
      <c r="ES53" s="126"/>
      <c r="ET53" s="126"/>
      <c r="EU53" s="126"/>
      <c r="EV53" s="126">
        <f>データ!BT7</f>
        <v>22.7</v>
      </c>
      <c r="EW53" s="126"/>
      <c r="EX53" s="126"/>
      <c r="EY53" s="126"/>
      <c r="EZ53" s="126"/>
      <c r="FA53" s="126"/>
      <c r="FB53" s="126"/>
      <c r="FC53" s="126"/>
      <c r="FD53" s="126"/>
      <c r="FE53" s="126"/>
      <c r="FF53" s="126"/>
      <c r="FG53" s="126"/>
      <c r="FH53" s="126"/>
      <c r="FI53" s="126"/>
      <c r="FJ53" s="126">
        <f>データ!BU7</f>
        <v>23.2</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5.0999999999999996</v>
      </c>
      <c r="GU53" s="126"/>
      <c r="GV53" s="126"/>
      <c r="GW53" s="126"/>
      <c r="GX53" s="126"/>
      <c r="GY53" s="126"/>
      <c r="GZ53" s="126"/>
      <c r="HA53" s="126"/>
      <c r="HB53" s="126"/>
      <c r="HC53" s="126"/>
      <c r="HD53" s="126"/>
      <c r="HE53" s="126"/>
      <c r="HF53" s="126"/>
      <c r="HG53" s="126"/>
      <c r="HH53" s="126">
        <f>データ!CC7</f>
        <v>3.1</v>
      </c>
      <c r="HI53" s="126"/>
      <c r="HJ53" s="126"/>
      <c r="HK53" s="126"/>
      <c r="HL53" s="126"/>
      <c r="HM53" s="126"/>
      <c r="HN53" s="126"/>
      <c r="HO53" s="126"/>
      <c r="HP53" s="126"/>
      <c r="HQ53" s="126"/>
      <c r="HR53" s="126"/>
      <c r="HS53" s="126"/>
      <c r="HT53" s="126"/>
      <c r="HU53" s="126"/>
      <c r="HV53" s="126">
        <f>データ!CD7</f>
        <v>1.2</v>
      </c>
      <c r="HW53" s="126"/>
      <c r="HX53" s="126"/>
      <c r="HY53" s="126"/>
      <c r="HZ53" s="126"/>
      <c r="IA53" s="126"/>
      <c r="IB53" s="126"/>
      <c r="IC53" s="126"/>
      <c r="ID53" s="126"/>
      <c r="IE53" s="126"/>
      <c r="IF53" s="126"/>
      <c r="IG53" s="126"/>
      <c r="IH53" s="126"/>
      <c r="II53" s="126"/>
      <c r="IJ53" s="126">
        <f>データ!CE7</f>
        <v>2.6</v>
      </c>
      <c r="IK53" s="126"/>
      <c r="IL53" s="126"/>
      <c r="IM53" s="126"/>
      <c r="IN53" s="126"/>
      <c r="IO53" s="126"/>
      <c r="IP53" s="126"/>
      <c r="IQ53" s="126"/>
      <c r="IR53" s="126"/>
      <c r="IS53" s="126"/>
      <c r="IT53" s="126"/>
      <c r="IU53" s="126"/>
      <c r="IV53" s="126"/>
      <c r="IW53" s="126"/>
      <c r="IX53" s="126">
        <f>データ!CF7</f>
        <v>3.2</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26081</v>
      </c>
      <c r="KI53" s="127"/>
      <c r="KJ53" s="127"/>
      <c r="KK53" s="127"/>
      <c r="KL53" s="127"/>
      <c r="KM53" s="127"/>
      <c r="KN53" s="127"/>
      <c r="KO53" s="127"/>
      <c r="KP53" s="127"/>
      <c r="KQ53" s="127"/>
      <c r="KR53" s="127"/>
      <c r="KS53" s="127"/>
      <c r="KT53" s="127"/>
      <c r="KU53" s="127"/>
      <c r="KV53" s="127">
        <f>データ!CN7</f>
        <v>29392</v>
      </c>
      <c r="KW53" s="127"/>
      <c r="KX53" s="127"/>
      <c r="KY53" s="127"/>
      <c r="KZ53" s="127"/>
      <c r="LA53" s="127"/>
      <c r="LB53" s="127"/>
      <c r="LC53" s="127"/>
      <c r="LD53" s="127"/>
      <c r="LE53" s="127"/>
      <c r="LF53" s="127"/>
      <c r="LG53" s="127"/>
      <c r="LH53" s="127"/>
      <c r="LI53" s="127"/>
      <c r="LJ53" s="127">
        <f>データ!CO7</f>
        <v>18073</v>
      </c>
      <c r="LK53" s="127"/>
      <c r="LL53" s="127"/>
      <c r="LM53" s="127"/>
      <c r="LN53" s="127"/>
      <c r="LO53" s="127"/>
      <c r="LP53" s="127"/>
      <c r="LQ53" s="127"/>
      <c r="LR53" s="127"/>
      <c r="LS53" s="127"/>
      <c r="LT53" s="127"/>
      <c r="LU53" s="127"/>
      <c r="LV53" s="127"/>
      <c r="LW53" s="127"/>
      <c r="LX53" s="127">
        <f>データ!CP7</f>
        <v>23212</v>
      </c>
      <c r="LY53" s="127"/>
      <c r="LZ53" s="127"/>
      <c r="MA53" s="127"/>
      <c r="MB53" s="127"/>
      <c r="MC53" s="127"/>
      <c r="MD53" s="127"/>
      <c r="ME53" s="127"/>
      <c r="MF53" s="127"/>
      <c r="MG53" s="127"/>
      <c r="MH53" s="127"/>
      <c r="MI53" s="127"/>
      <c r="MJ53" s="127"/>
      <c r="MK53" s="127"/>
      <c r="ML53" s="127">
        <f>データ!CQ7</f>
        <v>1250</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15">
      <c r="A54" s="19"/>
      <c r="B54" s="22"/>
      <c r="C54" s="4"/>
      <c r="D54" s="4"/>
      <c r="E54" s="4"/>
      <c r="F54" s="4"/>
      <c r="G54" s="4"/>
      <c r="H54" s="4"/>
      <c r="I54" s="125" t="s">
        <v>29</v>
      </c>
      <c r="J54" s="125"/>
      <c r="K54" s="125"/>
      <c r="L54" s="125"/>
      <c r="M54" s="125"/>
      <c r="N54" s="125"/>
      <c r="O54" s="125"/>
      <c r="P54" s="125"/>
      <c r="Q54" s="125"/>
      <c r="R54" s="126">
        <f>データ!BK7</f>
        <v>30.9</v>
      </c>
      <c r="S54" s="126"/>
      <c r="T54" s="126"/>
      <c r="U54" s="126"/>
      <c r="V54" s="126"/>
      <c r="W54" s="126"/>
      <c r="X54" s="126"/>
      <c r="Y54" s="126"/>
      <c r="Z54" s="126"/>
      <c r="AA54" s="126"/>
      <c r="AB54" s="126"/>
      <c r="AC54" s="126"/>
      <c r="AD54" s="126"/>
      <c r="AE54" s="126"/>
      <c r="AF54" s="126">
        <f>データ!BL7</f>
        <v>33.1</v>
      </c>
      <c r="AG54" s="126"/>
      <c r="AH54" s="126"/>
      <c r="AI54" s="126"/>
      <c r="AJ54" s="126"/>
      <c r="AK54" s="126"/>
      <c r="AL54" s="126"/>
      <c r="AM54" s="126"/>
      <c r="AN54" s="126"/>
      <c r="AO54" s="126"/>
      <c r="AP54" s="126"/>
      <c r="AQ54" s="126"/>
      <c r="AR54" s="126"/>
      <c r="AS54" s="126"/>
      <c r="AT54" s="126">
        <f>データ!BM7</f>
        <v>33.200000000000003</v>
      </c>
      <c r="AU54" s="126"/>
      <c r="AV54" s="126"/>
      <c r="AW54" s="126"/>
      <c r="AX54" s="126"/>
      <c r="AY54" s="126"/>
      <c r="AZ54" s="126"/>
      <c r="BA54" s="126"/>
      <c r="BB54" s="126"/>
      <c r="BC54" s="126"/>
      <c r="BD54" s="126"/>
      <c r="BE54" s="126"/>
      <c r="BF54" s="126"/>
      <c r="BG54" s="126"/>
      <c r="BH54" s="126">
        <f>データ!BN7</f>
        <v>32.9</v>
      </c>
      <c r="BI54" s="126"/>
      <c r="BJ54" s="126"/>
      <c r="BK54" s="126"/>
      <c r="BL54" s="126"/>
      <c r="BM54" s="126"/>
      <c r="BN54" s="126"/>
      <c r="BO54" s="126"/>
      <c r="BP54" s="126"/>
      <c r="BQ54" s="126"/>
      <c r="BR54" s="126"/>
      <c r="BS54" s="126"/>
      <c r="BT54" s="126"/>
      <c r="BU54" s="126"/>
      <c r="BV54" s="126">
        <f>データ!BO7</f>
        <v>30.2</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6</v>
      </c>
      <c r="DG54" s="126"/>
      <c r="DH54" s="126"/>
      <c r="DI54" s="126"/>
      <c r="DJ54" s="126"/>
      <c r="DK54" s="126"/>
      <c r="DL54" s="126"/>
      <c r="DM54" s="126"/>
      <c r="DN54" s="126"/>
      <c r="DO54" s="126"/>
      <c r="DP54" s="126"/>
      <c r="DQ54" s="126"/>
      <c r="DR54" s="126"/>
      <c r="DS54" s="126"/>
      <c r="DT54" s="126">
        <f>データ!BW7</f>
        <v>5.8</v>
      </c>
      <c r="DU54" s="126"/>
      <c r="DV54" s="126"/>
      <c r="DW54" s="126"/>
      <c r="DX54" s="126"/>
      <c r="DY54" s="126"/>
      <c r="DZ54" s="126"/>
      <c r="EA54" s="126"/>
      <c r="EB54" s="126"/>
      <c r="EC54" s="126"/>
      <c r="ED54" s="126"/>
      <c r="EE54" s="126"/>
      <c r="EF54" s="126"/>
      <c r="EG54" s="126"/>
      <c r="EH54" s="126">
        <f>データ!BX7</f>
        <v>6</v>
      </c>
      <c r="EI54" s="126"/>
      <c r="EJ54" s="126"/>
      <c r="EK54" s="126"/>
      <c r="EL54" s="126"/>
      <c r="EM54" s="126"/>
      <c r="EN54" s="126"/>
      <c r="EO54" s="126"/>
      <c r="EP54" s="126"/>
      <c r="EQ54" s="126"/>
      <c r="ER54" s="126"/>
      <c r="ES54" s="126"/>
      <c r="ET54" s="126"/>
      <c r="EU54" s="126"/>
      <c r="EV54" s="126">
        <f>データ!BY7</f>
        <v>11.3</v>
      </c>
      <c r="EW54" s="126"/>
      <c r="EX54" s="126"/>
      <c r="EY54" s="126"/>
      <c r="EZ54" s="126"/>
      <c r="FA54" s="126"/>
      <c r="FB54" s="126"/>
      <c r="FC54" s="126"/>
      <c r="FD54" s="126"/>
      <c r="FE54" s="126"/>
      <c r="FF54" s="126"/>
      <c r="FG54" s="126"/>
      <c r="FH54" s="126"/>
      <c r="FI54" s="126"/>
      <c r="FJ54" s="126">
        <f>データ!BZ7</f>
        <v>11.6</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6.7</v>
      </c>
      <c r="GU54" s="126"/>
      <c r="GV54" s="126"/>
      <c r="GW54" s="126"/>
      <c r="GX54" s="126"/>
      <c r="GY54" s="126"/>
      <c r="GZ54" s="126"/>
      <c r="HA54" s="126"/>
      <c r="HB54" s="126"/>
      <c r="HC54" s="126"/>
      <c r="HD54" s="126"/>
      <c r="HE54" s="126"/>
      <c r="HF54" s="126"/>
      <c r="HG54" s="126"/>
      <c r="HH54" s="126">
        <f>データ!CH7</f>
        <v>5.3</v>
      </c>
      <c r="HI54" s="126"/>
      <c r="HJ54" s="126"/>
      <c r="HK54" s="126"/>
      <c r="HL54" s="126"/>
      <c r="HM54" s="126"/>
      <c r="HN54" s="126"/>
      <c r="HO54" s="126"/>
      <c r="HP54" s="126"/>
      <c r="HQ54" s="126"/>
      <c r="HR54" s="126"/>
      <c r="HS54" s="126"/>
      <c r="HT54" s="126"/>
      <c r="HU54" s="126"/>
      <c r="HV54" s="126">
        <f>データ!CI7</f>
        <v>4.9000000000000004</v>
      </c>
      <c r="HW54" s="126"/>
      <c r="HX54" s="126"/>
      <c r="HY54" s="126"/>
      <c r="HZ54" s="126"/>
      <c r="IA54" s="126"/>
      <c r="IB54" s="126"/>
      <c r="IC54" s="126"/>
      <c r="ID54" s="126"/>
      <c r="IE54" s="126"/>
      <c r="IF54" s="126"/>
      <c r="IG54" s="126"/>
      <c r="IH54" s="126"/>
      <c r="II54" s="126"/>
      <c r="IJ54" s="126">
        <f>データ!CJ7</f>
        <v>5.0999999999999996</v>
      </c>
      <c r="IK54" s="126"/>
      <c r="IL54" s="126"/>
      <c r="IM54" s="126"/>
      <c r="IN54" s="126"/>
      <c r="IO54" s="126"/>
      <c r="IP54" s="126"/>
      <c r="IQ54" s="126"/>
      <c r="IR54" s="126"/>
      <c r="IS54" s="126"/>
      <c r="IT54" s="126"/>
      <c r="IU54" s="126"/>
      <c r="IV54" s="126"/>
      <c r="IW54" s="126"/>
      <c r="IX54" s="126">
        <f>データ!CK7</f>
        <v>4.7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13486</v>
      </c>
      <c r="KI54" s="129"/>
      <c r="KJ54" s="129"/>
      <c r="KK54" s="129"/>
      <c r="KL54" s="129"/>
      <c r="KM54" s="129"/>
      <c r="KN54" s="129"/>
      <c r="KO54" s="129"/>
      <c r="KP54" s="129"/>
      <c r="KQ54" s="129"/>
      <c r="KR54" s="129"/>
      <c r="KS54" s="129"/>
      <c r="KT54" s="129"/>
      <c r="KU54" s="130"/>
      <c r="KV54" s="128">
        <f>データ!CS7</f>
        <v>15032</v>
      </c>
      <c r="KW54" s="129"/>
      <c r="KX54" s="129"/>
      <c r="KY54" s="129"/>
      <c r="KZ54" s="129"/>
      <c r="LA54" s="129"/>
      <c r="LB54" s="129"/>
      <c r="LC54" s="129"/>
      <c r="LD54" s="129"/>
      <c r="LE54" s="129"/>
      <c r="LF54" s="129"/>
      <c r="LG54" s="129"/>
      <c r="LH54" s="129"/>
      <c r="LI54" s="130"/>
      <c r="LJ54" s="128">
        <f>データ!CT7</f>
        <v>9474</v>
      </c>
      <c r="LK54" s="129"/>
      <c r="LL54" s="129"/>
      <c r="LM54" s="129"/>
      <c r="LN54" s="129"/>
      <c r="LO54" s="129"/>
      <c r="LP54" s="129"/>
      <c r="LQ54" s="129"/>
      <c r="LR54" s="129"/>
      <c r="LS54" s="129"/>
      <c r="LT54" s="129"/>
      <c r="LU54" s="129"/>
      <c r="LV54" s="129"/>
      <c r="LW54" s="130"/>
      <c r="LX54" s="128">
        <f>データ!CU7</f>
        <v>11947</v>
      </c>
      <c r="LY54" s="129"/>
      <c r="LZ54" s="129"/>
      <c r="MA54" s="129"/>
      <c r="MB54" s="129"/>
      <c r="MC54" s="129"/>
      <c r="MD54" s="129"/>
      <c r="ME54" s="129"/>
      <c r="MF54" s="129"/>
      <c r="MG54" s="129"/>
      <c r="MH54" s="129"/>
      <c r="MI54" s="129"/>
      <c r="MJ54" s="129"/>
      <c r="MK54" s="130"/>
      <c r="ML54" s="128">
        <f>データ!CV7</f>
        <v>860</v>
      </c>
      <c r="MM54" s="129"/>
      <c r="MN54" s="129"/>
      <c r="MO54" s="129"/>
      <c r="MP54" s="129"/>
      <c r="MQ54" s="129"/>
      <c r="MR54" s="129"/>
      <c r="MS54" s="129"/>
      <c r="MT54" s="129"/>
      <c r="MU54" s="129"/>
      <c r="MV54" s="129"/>
      <c r="MW54" s="129"/>
      <c r="MX54" s="129"/>
      <c r="MY54" s="130"/>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136</v>
      </c>
      <c r="NJ66" s="119"/>
      <c r="NK66" s="119"/>
      <c r="NL66" s="119"/>
      <c r="NM66" s="119"/>
      <c r="NN66" s="119"/>
      <c r="NO66" s="119"/>
      <c r="NP66" s="119"/>
      <c r="NQ66" s="119"/>
      <c r="NR66" s="119"/>
      <c r="NS66" s="119"/>
      <c r="NT66" s="119"/>
      <c r="NU66" s="119"/>
      <c r="NV66" s="119"/>
      <c r="NW66" s="12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599807</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15">
      <c r="A75" s="19"/>
      <c r="B75" s="22"/>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15">
      <c r="A76" s="19"/>
      <c r="B76" s="22"/>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2">
        <f>データ!DJ6</f>
        <v>739532</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15">
      <c r="A77" s="19"/>
      <c r="B77" s="22"/>
      <c r="C77" s="4"/>
      <c r="D77" s="4"/>
      <c r="E77" s="4"/>
      <c r="F77" s="4"/>
      <c r="I77" s="125" t="s">
        <v>27</v>
      </c>
      <c r="J77" s="125"/>
      <c r="K77" s="125"/>
      <c r="L77" s="125"/>
      <c r="M77" s="125"/>
      <c r="N77" s="125"/>
      <c r="O77" s="125"/>
      <c r="P77" s="125"/>
      <c r="Q77" s="125"/>
      <c r="R77" s="126">
        <f>データ!CX7</f>
        <v>44.7</v>
      </c>
      <c r="S77" s="126"/>
      <c r="T77" s="126"/>
      <c r="U77" s="126"/>
      <c r="V77" s="126"/>
      <c r="W77" s="126"/>
      <c r="X77" s="126"/>
      <c r="Y77" s="126"/>
      <c r="Z77" s="126"/>
      <c r="AA77" s="126"/>
      <c r="AB77" s="126"/>
      <c r="AC77" s="126"/>
      <c r="AD77" s="126"/>
      <c r="AE77" s="126"/>
      <c r="AF77" s="126">
        <f>データ!CY7</f>
        <v>44.5</v>
      </c>
      <c r="AG77" s="126"/>
      <c r="AH77" s="126"/>
      <c r="AI77" s="126"/>
      <c r="AJ77" s="126"/>
      <c r="AK77" s="126"/>
      <c r="AL77" s="126"/>
      <c r="AM77" s="126"/>
      <c r="AN77" s="126"/>
      <c r="AO77" s="126"/>
      <c r="AP77" s="126"/>
      <c r="AQ77" s="126"/>
      <c r="AR77" s="126"/>
      <c r="AS77" s="126"/>
      <c r="AT77" s="126">
        <f>データ!CZ7</f>
        <v>44.2</v>
      </c>
      <c r="AU77" s="126"/>
      <c r="AV77" s="126"/>
      <c r="AW77" s="126"/>
      <c r="AX77" s="126"/>
      <c r="AY77" s="126"/>
      <c r="AZ77" s="126"/>
      <c r="BA77" s="126"/>
      <c r="BB77" s="126"/>
      <c r="BC77" s="126"/>
      <c r="BD77" s="126"/>
      <c r="BE77" s="126"/>
      <c r="BF77" s="126"/>
      <c r="BG77" s="126"/>
      <c r="BH77" s="126">
        <f>データ!DA7</f>
        <v>44.8</v>
      </c>
      <c r="BI77" s="126"/>
      <c r="BJ77" s="126"/>
      <c r="BK77" s="126"/>
      <c r="BL77" s="126"/>
      <c r="BM77" s="126"/>
      <c r="BN77" s="126"/>
      <c r="BO77" s="126"/>
      <c r="BP77" s="126"/>
      <c r="BQ77" s="126"/>
      <c r="BR77" s="126"/>
      <c r="BS77" s="126"/>
      <c r="BT77" s="126"/>
      <c r="BU77" s="126"/>
      <c r="BV77" s="126">
        <f>データ!DB7</f>
        <v>44.1</v>
      </c>
      <c r="BW77" s="126"/>
      <c r="BX77" s="126"/>
      <c r="BY77" s="126"/>
      <c r="BZ77" s="126"/>
      <c r="CA77" s="126"/>
      <c r="CB77" s="126"/>
      <c r="CC77" s="126"/>
      <c r="CD77" s="126"/>
      <c r="CE77" s="126"/>
      <c r="CF77" s="126"/>
      <c r="CG77" s="126"/>
      <c r="CH77" s="126"/>
      <c r="CI77" s="126"/>
      <c r="CJ77" s="4"/>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26">
        <f>データ!DK7</f>
        <v>0</v>
      </c>
      <c r="GU77" s="126"/>
      <c r="GV77" s="126"/>
      <c r="GW77" s="126"/>
      <c r="GX77" s="126"/>
      <c r="GY77" s="126"/>
      <c r="GZ77" s="126"/>
      <c r="HA77" s="126"/>
      <c r="HB77" s="126"/>
      <c r="HC77" s="126"/>
      <c r="HD77" s="126"/>
      <c r="HE77" s="126"/>
      <c r="HF77" s="126"/>
      <c r="HG77" s="126"/>
      <c r="HH77" s="126">
        <f>データ!DL7</f>
        <v>0</v>
      </c>
      <c r="HI77" s="126"/>
      <c r="HJ77" s="126"/>
      <c r="HK77" s="126"/>
      <c r="HL77" s="126"/>
      <c r="HM77" s="126"/>
      <c r="HN77" s="126"/>
      <c r="HO77" s="126"/>
      <c r="HP77" s="126"/>
      <c r="HQ77" s="126"/>
      <c r="HR77" s="126"/>
      <c r="HS77" s="126"/>
      <c r="HT77" s="126"/>
      <c r="HU77" s="126"/>
      <c r="HV77" s="126">
        <f>データ!DM7</f>
        <v>0</v>
      </c>
      <c r="HW77" s="126"/>
      <c r="HX77" s="126"/>
      <c r="HY77" s="126"/>
      <c r="HZ77" s="126"/>
      <c r="IA77" s="126"/>
      <c r="IB77" s="126"/>
      <c r="IC77" s="126"/>
      <c r="ID77" s="126"/>
      <c r="IE77" s="126"/>
      <c r="IF77" s="126"/>
      <c r="IG77" s="126"/>
      <c r="IH77" s="126"/>
      <c r="II77" s="126"/>
      <c r="IJ77" s="126">
        <f>データ!DN7</f>
        <v>0</v>
      </c>
      <c r="IK77" s="126"/>
      <c r="IL77" s="126"/>
      <c r="IM77" s="126"/>
      <c r="IN77" s="126"/>
      <c r="IO77" s="126"/>
      <c r="IP77" s="126"/>
      <c r="IQ77" s="126"/>
      <c r="IR77" s="126"/>
      <c r="IS77" s="126"/>
      <c r="IT77" s="126"/>
      <c r="IU77" s="126"/>
      <c r="IV77" s="126"/>
      <c r="IW77" s="126"/>
      <c r="IX77" s="126">
        <f>データ!DO7</f>
        <v>0</v>
      </c>
      <c r="IY77" s="126"/>
      <c r="IZ77" s="126"/>
      <c r="JA77" s="126"/>
      <c r="JB77" s="126"/>
      <c r="JC77" s="126"/>
      <c r="JD77" s="126"/>
      <c r="JE77" s="126"/>
      <c r="JF77" s="126"/>
      <c r="JG77" s="126"/>
      <c r="JH77" s="126"/>
      <c r="JI77" s="126"/>
      <c r="JJ77" s="126"/>
      <c r="JK77" s="126"/>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15">
      <c r="A78" s="19"/>
      <c r="B78" s="22"/>
      <c r="C78" s="4"/>
      <c r="D78" s="4"/>
      <c r="E78" s="4"/>
      <c r="F78" s="4"/>
      <c r="G78" s="4"/>
      <c r="H78" s="4"/>
      <c r="I78" s="125" t="s">
        <v>29</v>
      </c>
      <c r="J78" s="125"/>
      <c r="K78" s="125"/>
      <c r="L78" s="125"/>
      <c r="M78" s="125"/>
      <c r="N78" s="125"/>
      <c r="O78" s="125"/>
      <c r="P78" s="125"/>
      <c r="Q78" s="125"/>
      <c r="R78" s="126">
        <f>データ!DC7</f>
        <v>47.7</v>
      </c>
      <c r="S78" s="126"/>
      <c r="T78" s="126"/>
      <c r="U78" s="126"/>
      <c r="V78" s="126"/>
      <c r="W78" s="126"/>
      <c r="X78" s="126"/>
      <c r="Y78" s="126"/>
      <c r="Z78" s="126"/>
      <c r="AA78" s="126"/>
      <c r="AB78" s="126"/>
      <c r="AC78" s="126"/>
      <c r="AD78" s="126"/>
      <c r="AE78" s="126"/>
      <c r="AF78" s="126">
        <f>データ!DD7</f>
        <v>45.3</v>
      </c>
      <c r="AG78" s="126"/>
      <c r="AH78" s="126"/>
      <c r="AI78" s="126"/>
      <c r="AJ78" s="126"/>
      <c r="AK78" s="126"/>
      <c r="AL78" s="126"/>
      <c r="AM78" s="126"/>
      <c r="AN78" s="126"/>
      <c r="AO78" s="126"/>
      <c r="AP78" s="126"/>
      <c r="AQ78" s="126"/>
      <c r="AR78" s="126"/>
      <c r="AS78" s="126"/>
      <c r="AT78" s="126">
        <f>データ!DE7</f>
        <v>44.7</v>
      </c>
      <c r="AU78" s="126"/>
      <c r="AV78" s="126"/>
      <c r="AW78" s="126"/>
      <c r="AX78" s="126"/>
      <c r="AY78" s="126"/>
      <c r="AZ78" s="126"/>
      <c r="BA78" s="126"/>
      <c r="BB78" s="126"/>
      <c r="BC78" s="126"/>
      <c r="BD78" s="126"/>
      <c r="BE78" s="126"/>
      <c r="BF78" s="126"/>
      <c r="BG78" s="126"/>
      <c r="BH78" s="126">
        <f>データ!DF7</f>
        <v>44.4</v>
      </c>
      <c r="BI78" s="126"/>
      <c r="BJ78" s="126"/>
      <c r="BK78" s="126"/>
      <c r="BL78" s="126"/>
      <c r="BM78" s="126"/>
      <c r="BN78" s="126"/>
      <c r="BO78" s="126"/>
      <c r="BP78" s="126"/>
      <c r="BQ78" s="126"/>
      <c r="BR78" s="126"/>
      <c r="BS78" s="126"/>
      <c r="BT78" s="126"/>
      <c r="BU78" s="126"/>
      <c r="BV78" s="126">
        <f>データ!DG7</f>
        <v>44.2</v>
      </c>
      <c r="BW78" s="126"/>
      <c r="BX78" s="126"/>
      <c r="BY78" s="126"/>
      <c r="BZ78" s="126"/>
      <c r="CA78" s="126"/>
      <c r="CB78" s="126"/>
      <c r="CC78" s="126"/>
      <c r="CD78" s="126"/>
      <c r="CE78" s="126"/>
      <c r="CF78" s="126"/>
      <c r="CG78" s="126"/>
      <c r="CH78" s="126"/>
      <c r="CI78" s="126"/>
      <c r="CJ78" s="4"/>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26">
        <f>データ!DP7</f>
        <v>10.6</v>
      </c>
      <c r="GU78" s="126"/>
      <c r="GV78" s="126"/>
      <c r="GW78" s="126"/>
      <c r="GX78" s="126"/>
      <c r="GY78" s="126"/>
      <c r="GZ78" s="126"/>
      <c r="HA78" s="126"/>
      <c r="HB78" s="126"/>
      <c r="HC78" s="126"/>
      <c r="HD78" s="126"/>
      <c r="HE78" s="126"/>
      <c r="HF78" s="126"/>
      <c r="HG78" s="126"/>
      <c r="HH78" s="126">
        <f>データ!DQ7</f>
        <v>11.6</v>
      </c>
      <c r="HI78" s="126"/>
      <c r="HJ78" s="126"/>
      <c r="HK78" s="126"/>
      <c r="HL78" s="126"/>
      <c r="HM78" s="126"/>
      <c r="HN78" s="126"/>
      <c r="HO78" s="126"/>
      <c r="HP78" s="126"/>
      <c r="HQ78" s="126"/>
      <c r="HR78" s="126"/>
      <c r="HS78" s="126"/>
      <c r="HT78" s="126"/>
      <c r="HU78" s="126"/>
      <c r="HV78" s="126">
        <f>データ!DR7</f>
        <v>9.4</v>
      </c>
      <c r="HW78" s="126"/>
      <c r="HX78" s="126"/>
      <c r="HY78" s="126"/>
      <c r="HZ78" s="126"/>
      <c r="IA78" s="126"/>
      <c r="IB78" s="126"/>
      <c r="IC78" s="126"/>
      <c r="ID78" s="126"/>
      <c r="IE78" s="126"/>
      <c r="IF78" s="126"/>
      <c r="IG78" s="126"/>
      <c r="IH78" s="126"/>
      <c r="II78" s="126"/>
      <c r="IJ78" s="126">
        <f>データ!DS7</f>
        <v>8.5</v>
      </c>
      <c r="IK78" s="126"/>
      <c r="IL78" s="126"/>
      <c r="IM78" s="126"/>
      <c r="IN78" s="126"/>
      <c r="IO78" s="126"/>
      <c r="IP78" s="126"/>
      <c r="IQ78" s="126"/>
      <c r="IR78" s="126"/>
      <c r="IS78" s="126"/>
      <c r="IT78" s="126"/>
      <c r="IU78" s="126"/>
      <c r="IV78" s="126"/>
      <c r="IW78" s="126"/>
      <c r="IX78" s="126">
        <f>データ!DT7</f>
        <v>7.2</v>
      </c>
      <c r="IY78" s="126"/>
      <c r="IZ78" s="126"/>
      <c r="JA78" s="126"/>
      <c r="JB78" s="126"/>
      <c r="JC78" s="126"/>
      <c r="JD78" s="126"/>
      <c r="JE78" s="126"/>
      <c r="JF78" s="126"/>
      <c r="JG78" s="126"/>
      <c r="JH78" s="126"/>
      <c r="JI78" s="126"/>
      <c r="JJ78" s="126"/>
      <c r="JK78" s="126"/>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3.9</v>
      </c>
      <c r="KI78" s="126"/>
      <c r="KJ78" s="126"/>
      <c r="KK78" s="126"/>
      <c r="KL78" s="126"/>
      <c r="KM78" s="126"/>
      <c r="KN78" s="126"/>
      <c r="KO78" s="126"/>
      <c r="KP78" s="126"/>
      <c r="KQ78" s="126"/>
      <c r="KR78" s="126"/>
      <c r="KS78" s="126"/>
      <c r="KT78" s="126"/>
      <c r="KU78" s="126"/>
      <c r="KV78" s="126">
        <f>データ!EB7</f>
        <v>48.3</v>
      </c>
      <c r="KW78" s="126"/>
      <c r="KX78" s="126"/>
      <c r="KY78" s="126"/>
      <c r="KZ78" s="126"/>
      <c r="LA78" s="126"/>
      <c r="LB78" s="126"/>
      <c r="LC78" s="126"/>
      <c r="LD78" s="126"/>
      <c r="LE78" s="126"/>
      <c r="LF78" s="126"/>
      <c r="LG78" s="126"/>
      <c r="LH78" s="126"/>
      <c r="LI78" s="126"/>
      <c r="LJ78" s="126">
        <f>データ!EC7</f>
        <v>63.2</v>
      </c>
      <c r="LK78" s="126"/>
      <c r="LL78" s="126"/>
      <c r="LM78" s="126"/>
      <c r="LN78" s="126"/>
      <c r="LO78" s="126"/>
      <c r="LP78" s="126"/>
      <c r="LQ78" s="126"/>
      <c r="LR78" s="126"/>
      <c r="LS78" s="126"/>
      <c r="LT78" s="126"/>
      <c r="LU78" s="126"/>
      <c r="LV78" s="126"/>
      <c r="LW78" s="126"/>
      <c r="LX78" s="126">
        <f>データ!ED7</f>
        <v>81.5</v>
      </c>
      <c r="LY78" s="126"/>
      <c r="LZ78" s="126"/>
      <c r="MA78" s="126"/>
      <c r="MB78" s="126"/>
      <c r="MC78" s="126"/>
      <c r="MD78" s="126"/>
      <c r="ME78" s="126"/>
      <c r="MF78" s="126"/>
      <c r="MG78" s="126"/>
      <c r="MH78" s="126"/>
      <c r="MI78" s="126"/>
      <c r="MJ78" s="126"/>
      <c r="MK78" s="126"/>
      <c r="ML78" s="126">
        <f>データ!EE7</f>
        <v>79.5</v>
      </c>
      <c r="MM78" s="126"/>
      <c r="MN78" s="126"/>
      <c r="MO78" s="126"/>
      <c r="MP78" s="126"/>
      <c r="MQ78" s="126"/>
      <c r="MR78" s="126"/>
      <c r="MS78" s="126"/>
      <c r="MT78" s="126"/>
      <c r="MU78" s="126"/>
      <c r="MV78" s="126"/>
      <c r="MW78" s="126"/>
      <c r="MX78" s="126"/>
      <c r="MY78" s="126"/>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【100.6】</v>
      </c>
      <c r="C88" s="39" t="str">
        <f>データ!AT6</f>
        <v>【8.7】</v>
      </c>
      <c r="D88" s="39" t="str">
        <f>データ!BE6</f>
        <v>【953】</v>
      </c>
      <c r="E88" s="39" t="str">
        <f>データ!BP6</f>
        <v>【25.5】</v>
      </c>
      <c r="F88" s="39" t="str">
        <f>データ!CA6</f>
        <v>【17.8】</v>
      </c>
      <c r="G88" s="39" t="str">
        <f>データ!CL6</f>
        <v>【0.9】</v>
      </c>
      <c r="H88" s="39" t="str">
        <f>データ!CW6</f>
        <v>【16,525】</v>
      </c>
      <c r="I88" s="39" t="str">
        <f>データ!DH6</f>
        <v>【54.6】</v>
      </c>
      <c r="J88" s="39" t="s">
        <v>48</v>
      </c>
      <c r="K88" s="39" t="s">
        <v>48</v>
      </c>
      <c r="L88" s="39" t="str">
        <f>データ!DU6</f>
        <v>【39.7】</v>
      </c>
      <c r="M88" s="39" t="str">
        <f>データ!EF6</f>
        <v>【64.3】</v>
      </c>
      <c r="N88" s="39" t="str">
        <f>データ!EF6</f>
        <v>【64.3】</v>
      </c>
      <c r="O88" s="40"/>
      <c r="P88" s="40"/>
      <c r="Q88" s="40"/>
      <c r="R88" s="40"/>
      <c r="S88" s="40"/>
      <c r="T88" s="40"/>
      <c r="U88" s="40"/>
      <c r="V88" s="40"/>
      <c r="W88" s="40"/>
      <c r="X88" s="40"/>
      <c r="Y88" s="41"/>
      <c r="Z88" s="41"/>
      <c r="AA88" s="41"/>
      <c r="AB88" s="41"/>
      <c r="AC88" s="41"/>
      <c r="AD88" s="41"/>
      <c r="AE88" s="41"/>
      <c r="AF88" s="41"/>
    </row>
  </sheetData>
  <sheetProtection algorithmName="SHA-512" hashValue="18u5CVZ3NlfWR5WgQ1yZQsHPw21u8RCz8e73FF7s+41mO6gEsE9aj3WDd+mmeHQkFzbBQTlXtj9nmw3K7XQmxw==" saltValue="akFEl96aj5Shh4KOyp/nf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4" t="s">
        <v>58</v>
      </c>
      <c r="I3" s="135"/>
      <c r="J3" s="135"/>
      <c r="K3" s="135"/>
      <c r="L3" s="135"/>
      <c r="M3" s="135"/>
      <c r="N3" s="135"/>
      <c r="O3" s="135"/>
      <c r="P3" s="135"/>
      <c r="Q3" s="135"/>
      <c r="R3" s="135"/>
      <c r="S3" s="135"/>
      <c r="T3" s="135"/>
      <c r="U3" s="135"/>
      <c r="V3" s="135"/>
      <c r="W3" s="135"/>
      <c r="X3" s="13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93</v>
      </c>
      <c r="AN5" s="56" t="s">
        <v>94</v>
      </c>
      <c r="AO5" s="56" t="s">
        <v>95</v>
      </c>
      <c r="AP5" s="56" t="s">
        <v>96</v>
      </c>
      <c r="AQ5" s="56" t="s">
        <v>97</v>
      </c>
      <c r="AR5" s="56" t="s">
        <v>98</v>
      </c>
      <c r="AS5" s="56" t="s">
        <v>99</v>
      </c>
      <c r="AT5" s="56" t="s">
        <v>100</v>
      </c>
      <c r="AU5" s="56" t="s">
        <v>101</v>
      </c>
      <c r="AV5" s="56" t="s">
        <v>102</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102</v>
      </c>
      <c r="BS5" s="56" t="s">
        <v>92</v>
      </c>
      <c r="BT5" s="56" t="s">
        <v>93</v>
      </c>
      <c r="BU5" s="56" t="s">
        <v>94</v>
      </c>
      <c r="BV5" s="56" t="s">
        <v>95</v>
      </c>
      <c r="BW5" s="56" t="s">
        <v>96</v>
      </c>
      <c r="BX5" s="56" t="s">
        <v>97</v>
      </c>
      <c r="BY5" s="56" t="s">
        <v>98</v>
      </c>
      <c r="BZ5" s="56" t="s">
        <v>99</v>
      </c>
      <c r="CA5" s="56" t="s">
        <v>100</v>
      </c>
      <c r="CB5" s="56" t="s">
        <v>90</v>
      </c>
      <c r="CC5" s="56" t="s">
        <v>102</v>
      </c>
      <c r="CD5" s="56" t="s">
        <v>92</v>
      </c>
      <c r="CE5" s="56" t="s">
        <v>93</v>
      </c>
      <c r="CF5" s="56" t="s">
        <v>94</v>
      </c>
      <c r="CG5" s="56" t="s">
        <v>95</v>
      </c>
      <c r="CH5" s="56" t="s">
        <v>96</v>
      </c>
      <c r="CI5" s="56" t="s">
        <v>97</v>
      </c>
      <c r="CJ5" s="56" t="s">
        <v>98</v>
      </c>
      <c r="CK5" s="56" t="s">
        <v>99</v>
      </c>
      <c r="CL5" s="56" t="s">
        <v>100</v>
      </c>
      <c r="CM5" s="56" t="s">
        <v>90</v>
      </c>
      <c r="CN5" s="56" t="s">
        <v>102</v>
      </c>
      <c r="CO5" s="56" t="s">
        <v>92</v>
      </c>
      <c r="CP5" s="56" t="s">
        <v>93</v>
      </c>
      <c r="CQ5" s="56" t="s">
        <v>94</v>
      </c>
      <c r="CR5" s="56" t="s">
        <v>95</v>
      </c>
      <c r="CS5" s="56" t="s">
        <v>96</v>
      </c>
      <c r="CT5" s="56" t="s">
        <v>97</v>
      </c>
      <c r="CU5" s="56" t="s">
        <v>98</v>
      </c>
      <c r="CV5" s="56" t="s">
        <v>99</v>
      </c>
      <c r="CW5" s="56" t="s">
        <v>100</v>
      </c>
      <c r="CX5" s="56" t="s">
        <v>90</v>
      </c>
      <c r="CY5" s="56" t="s">
        <v>102</v>
      </c>
      <c r="CZ5" s="56" t="s">
        <v>103</v>
      </c>
      <c r="DA5" s="56" t="s">
        <v>93</v>
      </c>
      <c r="DB5" s="56" t="s">
        <v>94</v>
      </c>
      <c r="DC5" s="56" t="s">
        <v>95</v>
      </c>
      <c r="DD5" s="56" t="s">
        <v>96</v>
      </c>
      <c r="DE5" s="56" t="s">
        <v>97</v>
      </c>
      <c r="DF5" s="56" t="s">
        <v>98</v>
      </c>
      <c r="DG5" s="56" t="s">
        <v>99</v>
      </c>
      <c r="DH5" s="56" t="s">
        <v>100</v>
      </c>
      <c r="DI5" s="143"/>
      <c r="DJ5" s="143"/>
      <c r="DK5" s="56" t="s">
        <v>101</v>
      </c>
      <c r="DL5" s="56" t="s">
        <v>102</v>
      </c>
      <c r="DM5" s="56" t="s">
        <v>92</v>
      </c>
      <c r="DN5" s="56" t="s">
        <v>93</v>
      </c>
      <c r="DO5" s="56" t="s">
        <v>104</v>
      </c>
      <c r="DP5" s="56" t="s">
        <v>95</v>
      </c>
      <c r="DQ5" s="56" t="s">
        <v>96</v>
      </c>
      <c r="DR5" s="56" t="s">
        <v>97</v>
      </c>
      <c r="DS5" s="56" t="s">
        <v>98</v>
      </c>
      <c r="DT5" s="56" t="s">
        <v>99</v>
      </c>
      <c r="DU5" s="56" t="s">
        <v>35</v>
      </c>
      <c r="DV5" s="56" t="s">
        <v>90</v>
      </c>
      <c r="DW5" s="56" t="s">
        <v>102</v>
      </c>
      <c r="DX5" s="56" t="s">
        <v>92</v>
      </c>
      <c r="DY5" s="56" t="s">
        <v>105</v>
      </c>
      <c r="DZ5" s="56" t="s">
        <v>104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2018</v>
      </c>
      <c r="C6" s="57">
        <f t="shared" ref="C6:X6" si="2">C8</f>
        <v>192139</v>
      </c>
      <c r="D6" s="57">
        <f t="shared" si="2"/>
        <v>46</v>
      </c>
      <c r="E6" s="57">
        <f t="shared" si="2"/>
        <v>11</v>
      </c>
      <c r="F6" s="57">
        <f t="shared" si="2"/>
        <v>1</v>
      </c>
      <c r="G6" s="57">
        <f t="shared" si="2"/>
        <v>1</v>
      </c>
      <c r="H6" s="57" t="str">
        <f>SUBSTITUTE(H8,"　","")</f>
        <v>山梨県甲州市</v>
      </c>
      <c r="I6" s="57" t="str">
        <f t="shared" si="2"/>
        <v>市営ぶどうの丘</v>
      </c>
      <c r="J6" s="57" t="str">
        <f t="shared" si="2"/>
        <v>法適用</v>
      </c>
      <c r="K6" s="57" t="str">
        <f t="shared" si="2"/>
        <v>観光施設事業</v>
      </c>
      <c r="L6" s="57" t="str">
        <f t="shared" si="2"/>
        <v>休養宿泊施設</v>
      </c>
      <c r="M6" s="57" t="str">
        <f t="shared" si="2"/>
        <v>Ａ１Ｂ２</v>
      </c>
      <c r="N6" s="57" t="str">
        <f t="shared" si="2"/>
        <v>その他</v>
      </c>
      <c r="O6" s="58">
        <f t="shared" si="2"/>
        <v>0</v>
      </c>
      <c r="P6" s="58">
        <f t="shared" si="2"/>
        <v>92.8</v>
      </c>
      <c r="Q6" s="59">
        <f t="shared" si="2"/>
        <v>7588</v>
      </c>
      <c r="R6" s="60">
        <f t="shared" si="2"/>
        <v>79</v>
      </c>
      <c r="S6" s="61">
        <f t="shared" si="2"/>
        <v>8070</v>
      </c>
      <c r="T6" s="62" t="str">
        <f t="shared" si="2"/>
        <v>導入なし</v>
      </c>
      <c r="U6" s="58">
        <f t="shared" si="2"/>
        <v>0</v>
      </c>
      <c r="V6" s="62" t="str">
        <f t="shared" si="2"/>
        <v>無</v>
      </c>
      <c r="W6" s="63">
        <f t="shared" si="2"/>
        <v>97.9</v>
      </c>
      <c r="X6" s="62" t="str">
        <f t="shared" si="2"/>
        <v>有</v>
      </c>
      <c r="Y6" s="64">
        <f>IF(Y8="-",NA(),Y8)</f>
        <v>104.1</v>
      </c>
      <c r="Z6" s="64">
        <f t="shared" ref="Z6:AH6" si="3">IF(Z8="-",NA(),Z8)</f>
        <v>101.9</v>
      </c>
      <c r="AA6" s="64">
        <f t="shared" si="3"/>
        <v>100.6</v>
      </c>
      <c r="AB6" s="64">
        <f t="shared" si="3"/>
        <v>101.1</v>
      </c>
      <c r="AC6" s="64">
        <f t="shared" si="3"/>
        <v>101.9</v>
      </c>
      <c r="AD6" s="64">
        <f t="shared" si="3"/>
        <v>106.2</v>
      </c>
      <c r="AE6" s="64">
        <f t="shared" si="3"/>
        <v>104.6</v>
      </c>
      <c r="AF6" s="64">
        <f t="shared" si="3"/>
        <v>104.6</v>
      </c>
      <c r="AG6" s="64">
        <f t="shared" si="3"/>
        <v>104.3</v>
      </c>
      <c r="AH6" s="64">
        <f t="shared" si="3"/>
        <v>103.8</v>
      </c>
      <c r="AI6" s="64" t="str">
        <f>IF(AI8="-","【-】","【"&amp;SUBSTITUTE(TEXT(AI8,"#,##0.0"),"-","△")&amp;"】")</f>
        <v>【100.6】</v>
      </c>
      <c r="AJ6" s="64">
        <f>IF(AJ8="-",NA(),AJ8)</f>
        <v>0</v>
      </c>
      <c r="AK6" s="64">
        <f t="shared" ref="AK6:AS6" si="4">IF(AK8="-",NA(),AK8)</f>
        <v>0</v>
      </c>
      <c r="AL6" s="64">
        <f t="shared" si="4"/>
        <v>0</v>
      </c>
      <c r="AM6" s="64">
        <f t="shared" si="4"/>
        <v>0</v>
      </c>
      <c r="AN6" s="64">
        <f t="shared" si="4"/>
        <v>0</v>
      </c>
      <c r="AO6" s="64">
        <f t="shared" si="4"/>
        <v>0.1</v>
      </c>
      <c r="AP6" s="64">
        <f t="shared" si="4"/>
        <v>0</v>
      </c>
      <c r="AQ6" s="64">
        <f t="shared" si="4"/>
        <v>0</v>
      </c>
      <c r="AR6" s="64">
        <f t="shared" si="4"/>
        <v>0</v>
      </c>
      <c r="AS6" s="64">
        <f t="shared" si="4"/>
        <v>0</v>
      </c>
      <c r="AT6" s="64" t="str">
        <f>IF(AT8="-","【-】","【"&amp;SUBSTITUTE(TEXT(AT8,"#,##0.0"),"-","△")&amp;"】")</f>
        <v>【8.7】</v>
      </c>
      <c r="AU6" s="59">
        <f>IF(AU8="-",NA(),AU8)</f>
        <v>0</v>
      </c>
      <c r="AV6" s="59">
        <f t="shared" ref="AV6:BD6" si="5">IF(AV8="-",NA(),AV8)</f>
        <v>0</v>
      </c>
      <c r="AW6" s="59">
        <f t="shared" si="5"/>
        <v>8</v>
      </c>
      <c r="AX6" s="59">
        <f t="shared" si="5"/>
        <v>9</v>
      </c>
      <c r="AY6" s="59">
        <f t="shared" si="5"/>
        <v>8</v>
      </c>
      <c r="AZ6" s="59">
        <f t="shared" si="5"/>
        <v>42</v>
      </c>
      <c r="BA6" s="59">
        <f t="shared" si="5"/>
        <v>0</v>
      </c>
      <c r="BB6" s="59">
        <f t="shared" si="5"/>
        <v>4</v>
      </c>
      <c r="BC6" s="59">
        <f t="shared" si="5"/>
        <v>5</v>
      </c>
      <c r="BD6" s="59">
        <f t="shared" si="5"/>
        <v>4</v>
      </c>
      <c r="BE6" s="59" t="str">
        <f>IF(BE8="-","【-】","【"&amp;SUBSTITUTE(TEXT(BE8,"#,##0"),"-","△")&amp;"】")</f>
        <v>【953】</v>
      </c>
      <c r="BF6" s="64">
        <f>IF(BF8="-",NA(),BF8)</f>
        <v>46.2</v>
      </c>
      <c r="BG6" s="64">
        <f t="shared" ref="BG6:BO6" si="6">IF(BG8="-",NA(),BG8)</f>
        <v>53.5</v>
      </c>
      <c r="BH6" s="64">
        <f t="shared" si="6"/>
        <v>52.8</v>
      </c>
      <c r="BI6" s="64">
        <f t="shared" si="6"/>
        <v>52.9</v>
      </c>
      <c r="BJ6" s="64">
        <f t="shared" si="6"/>
        <v>49.8</v>
      </c>
      <c r="BK6" s="64">
        <f t="shared" si="6"/>
        <v>30.9</v>
      </c>
      <c r="BL6" s="64">
        <f t="shared" si="6"/>
        <v>33.1</v>
      </c>
      <c r="BM6" s="64">
        <f t="shared" si="6"/>
        <v>33.200000000000003</v>
      </c>
      <c r="BN6" s="64">
        <f t="shared" si="6"/>
        <v>32.9</v>
      </c>
      <c r="BO6" s="64">
        <f t="shared" si="6"/>
        <v>30.2</v>
      </c>
      <c r="BP6" s="64" t="str">
        <f>IF(BP8="-","【-】","【"&amp;SUBSTITUTE(TEXT(BP8,"#,##0.0"),"-","△")&amp;"】")</f>
        <v>【25.5】</v>
      </c>
      <c r="BQ6" s="64">
        <f>IF(BQ8="-",NA(),BQ8)</f>
        <v>12.1</v>
      </c>
      <c r="BR6" s="64">
        <f t="shared" ref="BR6:BZ6" si="7">IF(BR8="-",NA(),BR8)</f>
        <v>11.6</v>
      </c>
      <c r="BS6" s="64">
        <f t="shared" si="7"/>
        <v>11.9</v>
      </c>
      <c r="BT6" s="64">
        <f t="shared" si="7"/>
        <v>22.7</v>
      </c>
      <c r="BU6" s="64">
        <f t="shared" si="7"/>
        <v>23.2</v>
      </c>
      <c r="BV6" s="64">
        <f t="shared" si="7"/>
        <v>6</v>
      </c>
      <c r="BW6" s="64">
        <f t="shared" si="7"/>
        <v>5.8</v>
      </c>
      <c r="BX6" s="64">
        <f t="shared" si="7"/>
        <v>6</v>
      </c>
      <c r="BY6" s="64">
        <f t="shared" si="7"/>
        <v>11.3</v>
      </c>
      <c r="BZ6" s="64">
        <f t="shared" si="7"/>
        <v>11.6</v>
      </c>
      <c r="CA6" s="64" t="str">
        <f>IF(CA8="-","【-】","【"&amp;SUBSTITUTE(TEXT(CA8,"#,##0.0"),"-","△")&amp;"】")</f>
        <v>【17.8】</v>
      </c>
      <c r="CB6" s="64">
        <f>IF(CB8="-",NA(),CB8)</f>
        <v>5.0999999999999996</v>
      </c>
      <c r="CC6" s="64">
        <f t="shared" ref="CC6:CK6" si="8">IF(CC8="-",NA(),CC8)</f>
        <v>3.1</v>
      </c>
      <c r="CD6" s="64">
        <f t="shared" si="8"/>
        <v>1.2</v>
      </c>
      <c r="CE6" s="64">
        <f t="shared" si="8"/>
        <v>2.6</v>
      </c>
      <c r="CF6" s="64">
        <f t="shared" si="8"/>
        <v>3.2</v>
      </c>
      <c r="CG6" s="64">
        <f t="shared" si="8"/>
        <v>6.7</v>
      </c>
      <c r="CH6" s="64">
        <f t="shared" si="8"/>
        <v>5.3</v>
      </c>
      <c r="CI6" s="64">
        <f t="shared" si="8"/>
        <v>4.9000000000000004</v>
      </c>
      <c r="CJ6" s="64">
        <f t="shared" si="8"/>
        <v>5.0999999999999996</v>
      </c>
      <c r="CK6" s="64">
        <f t="shared" si="8"/>
        <v>4.7</v>
      </c>
      <c r="CL6" s="64" t="str">
        <f>IF(CL8="-","【-】","【"&amp;SUBSTITUTE(TEXT(CL8,"#,##0.0"),"-","△")&amp;"】")</f>
        <v>【0.9】</v>
      </c>
      <c r="CM6" s="59">
        <f>IF(CM8="-",NA(),CM8)</f>
        <v>26081</v>
      </c>
      <c r="CN6" s="59">
        <f t="shared" ref="CN6:CV6" si="9">IF(CN8="-",NA(),CN8)</f>
        <v>29392</v>
      </c>
      <c r="CO6" s="59">
        <f t="shared" si="9"/>
        <v>18073</v>
      </c>
      <c r="CP6" s="59">
        <f t="shared" si="9"/>
        <v>23212</v>
      </c>
      <c r="CQ6" s="59">
        <f t="shared" si="9"/>
        <v>1250</v>
      </c>
      <c r="CR6" s="59">
        <f t="shared" si="9"/>
        <v>13486</v>
      </c>
      <c r="CS6" s="59">
        <f t="shared" si="9"/>
        <v>15032</v>
      </c>
      <c r="CT6" s="59">
        <f t="shared" si="9"/>
        <v>9474</v>
      </c>
      <c r="CU6" s="59">
        <f t="shared" si="9"/>
        <v>11947</v>
      </c>
      <c r="CV6" s="59">
        <f t="shared" si="9"/>
        <v>860</v>
      </c>
      <c r="CW6" s="59" t="str">
        <f>IF(CW8="-","【-】","【"&amp;SUBSTITUTE(TEXT(CW8,"#,##0"),"-","△")&amp;"】")</f>
        <v>【16,525】</v>
      </c>
      <c r="CX6" s="64">
        <f>IF(CX8="-",NA(),CX8)</f>
        <v>44.7</v>
      </c>
      <c r="CY6" s="64">
        <f t="shared" ref="CY6:DG6" si="10">IF(CY8="-",NA(),CY8)</f>
        <v>44.5</v>
      </c>
      <c r="CZ6" s="64">
        <f t="shared" si="10"/>
        <v>44.2</v>
      </c>
      <c r="DA6" s="64">
        <f t="shared" si="10"/>
        <v>44.8</v>
      </c>
      <c r="DB6" s="64">
        <f t="shared" si="10"/>
        <v>44.1</v>
      </c>
      <c r="DC6" s="64">
        <f t="shared" si="10"/>
        <v>47.7</v>
      </c>
      <c r="DD6" s="64">
        <f t="shared" si="10"/>
        <v>45.3</v>
      </c>
      <c r="DE6" s="64">
        <f t="shared" si="10"/>
        <v>44.7</v>
      </c>
      <c r="DF6" s="64">
        <f t="shared" si="10"/>
        <v>44.4</v>
      </c>
      <c r="DG6" s="64">
        <f t="shared" si="10"/>
        <v>44.2</v>
      </c>
      <c r="DH6" s="64" t="str">
        <f>IF(DH8="-","【-】","【"&amp;SUBSTITUTE(TEXT(DH8,"#,##0.0"),"-","△")&amp;"】")</f>
        <v>【54.6】</v>
      </c>
      <c r="DI6" s="60">
        <f t="shared" ref="DI6:DJ6" si="11">DI8</f>
        <v>599807</v>
      </c>
      <c r="DJ6" s="60">
        <f t="shared" si="11"/>
        <v>739532</v>
      </c>
      <c r="DK6" s="64">
        <f>IF(DK8="-",NA(),DK8)</f>
        <v>0</v>
      </c>
      <c r="DL6" s="64">
        <f t="shared" ref="DL6:DT6" si="12">IF(DL8="-",NA(),DL8)</f>
        <v>0</v>
      </c>
      <c r="DM6" s="64">
        <f t="shared" si="12"/>
        <v>0</v>
      </c>
      <c r="DN6" s="64">
        <f t="shared" si="12"/>
        <v>0</v>
      </c>
      <c r="DO6" s="64">
        <f t="shared" si="12"/>
        <v>0</v>
      </c>
      <c r="DP6" s="64">
        <f t="shared" si="12"/>
        <v>10.6</v>
      </c>
      <c r="DQ6" s="64">
        <f t="shared" si="12"/>
        <v>11.6</v>
      </c>
      <c r="DR6" s="64">
        <f t="shared" si="12"/>
        <v>9.4</v>
      </c>
      <c r="DS6" s="64">
        <f t="shared" si="12"/>
        <v>8.5</v>
      </c>
      <c r="DT6" s="64">
        <f t="shared" si="12"/>
        <v>7.2</v>
      </c>
      <c r="DU6" s="64" t="str">
        <f>IF(DU8="-","【-】","【"&amp;SUBSTITUTE(TEXT(DU8,"#,##0.0"),"-","△")&amp;"】")</f>
        <v>【39.7】</v>
      </c>
      <c r="DV6" s="64">
        <f>IF(DV8="-",NA(),DV8)</f>
        <v>0</v>
      </c>
      <c r="DW6" s="64">
        <f t="shared" ref="DW6:EE6" si="13">IF(DW8="-",NA(),DW8)</f>
        <v>0</v>
      </c>
      <c r="DX6" s="64">
        <f t="shared" si="13"/>
        <v>0</v>
      </c>
      <c r="DY6" s="64">
        <f t="shared" si="13"/>
        <v>0</v>
      </c>
      <c r="DZ6" s="64">
        <f t="shared" si="13"/>
        <v>0</v>
      </c>
      <c r="EA6" s="64">
        <f t="shared" si="13"/>
        <v>3.9</v>
      </c>
      <c r="EB6" s="64">
        <f t="shared" si="13"/>
        <v>48.3</v>
      </c>
      <c r="EC6" s="64">
        <f t="shared" si="13"/>
        <v>63.2</v>
      </c>
      <c r="ED6" s="64">
        <f t="shared" si="13"/>
        <v>81.5</v>
      </c>
      <c r="EE6" s="64">
        <f t="shared" si="13"/>
        <v>79.5</v>
      </c>
      <c r="EF6" s="64" t="str">
        <f>IF(EF8="-","【-】","【"&amp;SUBSTITUTE(TEXT(EF8,"#,##0.0"),"-","△")&amp;"】")</f>
        <v>【64.3】</v>
      </c>
      <c r="EG6" s="65">
        <f>IF(EG8="-",NA(),EG8)</f>
        <v>1.8E-3</v>
      </c>
      <c r="EH6" s="65">
        <f t="shared" ref="EH6:EP6" si="14">IF(EH8="-",NA(),EH8)</f>
        <v>1.8E-3</v>
      </c>
      <c r="EI6" s="65">
        <f t="shared" si="14"/>
        <v>1.8E-3</v>
      </c>
      <c r="EJ6" s="65">
        <f t="shared" si="14"/>
        <v>1.9E-3</v>
      </c>
      <c r="EK6" s="65">
        <f t="shared" si="14"/>
        <v>1.6999999999999999E-3</v>
      </c>
      <c r="EL6" s="65">
        <f t="shared" si="14"/>
        <v>7.6E-3</v>
      </c>
      <c r="EM6" s="65">
        <f t="shared" si="14"/>
        <v>1.6400000000000001E-2</v>
      </c>
      <c r="EN6" s="65">
        <f t="shared" si="14"/>
        <v>2.41E-2</v>
      </c>
      <c r="EO6" s="65">
        <f t="shared" si="14"/>
        <v>6.1999999999999998E-3</v>
      </c>
      <c r="EP6" s="65">
        <f t="shared" si="14"/>
        <v>5.8999999999999999E-3</v>
      </c>
    </row>
    <row r="7" spans="1:146" s="66" customFormat="1" x14ac:dyDescent="0.15">
      <c r="A7" s="42" t="s">
        <v>117</v>
      </c>
      <c r="B7" s="57">
        <f t="shared" ref="B7:X7" si="15">B8</f>
        <v>2018</v>
      </c>
      <c r="C7" s="57">
        <f t="shared" si="15"/>
        <v>192139</v>
      </c>
      <c r="D7" s="57">
        <f t="shared" si="15"/>
        <v>46</v>
      </c>
      <c r="E7" s="57">
        <f t="shared" si="15"/>
        <v>11</v>
      </c>
      <c r="F7" s="57">
        <f t="shared" si="15"/>
        <v>1</v>
      </c>
      <c r="G7" s="57">
        <f t="shared" si="15"/>
        <v>1</v>
      </c>
      <c r="H7" s="57" t="str">
        <f t="shared" si="15"/>
        <v>山梨県　甲州市</v>
      </c>
      <c r="I7" s="57" t="str">
        <f t="shared" si="15"/>
        <v>市営ぶどうの丘</v>
      </c>
      <c r="J7" s="57" t="str">
        <f t="shared" si="15"/>
        <v>法適用</v>
      </c>
      <c r="K7" s="57" t="str">
        <f t="shared" si="15"/>
        <v>観光施設事業</v>
      </c>
      <c r="L7" s="57" t="str">
        <f t="shared" si="15"/>
        <v>休養宿泊施設</v>
      </c>
      <c r="M7" s="57" t="str">
        <f t="shared" si="15"/>
        <v>Ａ１Ｂ２</v>
      </c>
      <c r="N7" s="57" t="str">
        <f t="shared" si="15"/>
        <v>その他</v>
      </c>
      <c r="O7" s="58">
        <f t="shared" si="15"/>
        <v>0</v>
      </c>
      <c r="P7" s="58">
        <f t="shared" si="15"/>
        <v>92.8</v>
      </c>
      <c r="Q7" s="59">
        <f t="shared" si="15"/>
        <v>7588</v>
      </c>
      <c r="R7" s="60">
        <f t="shared" si="15"/>
        <v>79</v>
      </c>
      <c r="S7" s="61">
        <f t="shared" si="15"/>
        <v>8070</v>
      </c>
      <c r="T7" s="62" t="str">
        <f t="shared" si="15"/>
        <v>導入なし</v>
      </c>
      <c r="U7" s="58">
        <f t="shared" si="15"/>
        <v>0</v>
      </c>
      <c r="V7" s="62" t="str">
        <f t="shared" si="15"/>
        <v>無</v>
      </c>
      <c r="W7" s="63">
        <f t="shared" si="15"/>
        <v>97.9</v>
      </c>
      <c r="X7" s="62" t="str">
        <f t="shared" si="15"/>
        <v>有</v>
      </c>
      <c r="Y7" s="64">
        <f>Y8</f>
        <v>104.1</v>
      </c>
      <c r="Z7" s="64">
        <f t="shared" ref="Z7:AH7" si="16">Z8</f>
        <v>101.9</v>
      </c>
      <c r="AA7" s="64">
        <f t="shared" si="16"/>
        <v>100.6</v>
      </c>
      <c r="AB7" s="64">
        <f t="shared" si="16"/>
        <v>101.1</v>
      </c>
      <c r="AC7" s="64">
        <f t="shared" si="16"/>
        <v>101.9</v>
      </c>
      <c r="AD7" s="64">
        <f t="shared" si="16"/>
        <v>106.2</v>
      </c>
      <c r="AE7" s="64">
        <f t="shared" si="16"/>
        <v>104.6</v>
      </c>
      <c r="AF7" s="64">
        <f t="shared" si="16"/>
        <v>104.6</v>
      </c>
      <c r="AG7" s="64">
        <f t="shared" si="16"/>
        <v>104.3</v>
      </c>
      <c r="AH7" s="64">
        <f t="shared" si="16"/>
        <v>103.8</v>
      </c>
      <c r="AI7" s="64"/>
      <c r="AJ7" s="64">
        <f>AJ8</f>
        <v>0</v>
      </c>
      <c r="AK7" s="64">
        <f t="shared" ref="AK7:AS7" si="17">AK8</f>
        <v>0</v>
      </c>
      <c r="AL7" s="64">
        <f t="shared" si="17"/>
        <v>0</v>
      </c>
      <c r="AM7" s="64">
        <f t="shared" si="17"/>
        <v>0</v>
      </c>
      <c r="AN7" s="64">
        <f t="shared" si="17"/>
        <v>0</v>
      </c>
      <c r="AO7" s="64">
        <f t="shared" si="17"/>
        <v>0.1</v>
      </c>
      <c r="AP7" s="64">
        <f t="shared" si="17"/>
        <v>0</v>
      </c>
      <c r="AQ7" s="64">
        <f t="shared" si="17"/>
        <v>0</v>
      </c>
      <c r="AR7" s="64">
        <f t="shared" si="17"/>
        <v>0</v>
      </c>
      <c r="AS7" s="64">
        <f t="shared" si="17"/>
        <v>0</v>
      </c>
      <c r="AT7" s="64"/>
      <c r="AU7" s="59">
        <f>AU8</f>
        <v>0</v>
      </c>
      <c r="AV7" s="59">
        <f t="shared" ref="AV7:BD7" si="18">AV8</f>
        <v>0</v>
      </c>
      <c r="AW7" s="59">
        <f t="shared" si="18"/>
        <v>8</v>
      </c>
      <c r="AX7" s="59">
        <f t="shared" si="18"/>
        <v>9</v>
      </c>
      <c r="AY7" s="59">
        <f t="shared" si="18"/>
        <v>8</v>
      </c>
      <c r="AZ7" s="59">
        <f t="shared" si="18"/>
        <v>42</v>
      </c>
      <c r="BA7" s="59">
        <f t="shared" si="18"/>
        <v>0</v>
      </c>
      <c r="BB7" s="59">
        <f t="shared" si="18"/>
        <v>4</v>
      </c>
      <c r="BC7" s="59">
        <f t="shared" si="18"/>
        <v>5</v>
      </c>
      <c r="BD7" s="59">
        <f t="shared" si="18"/>
        <v>4</v>
      </c>
      <c r="BE7" s="59"/>
      <c r="BF7" s="64">
        <f>BF8</f>
        <v>46.2</v>
      </c>
      <c r="BG7" s="64">
        <f t="shared" ref="BG7:BO7" si="19">BG8</f>
        <v>53.5</v>
      </c>
      <c r="BH7" s="64">
        <f t="shared" si="19"/>
        <v>52.8</v>
      </c>
      <c r="BI7" s="64">
        <f t="shared" si="19"/>
        <v>52.9</v>
      </c>
      <c r="BJ7" s="64">
        <f t="shared" si="19"/>
        <v>49.8</v>
      </c>
      <c r="BK7" s="64">
        <f t="shared" si="19"/>
        <v>30.9</v>
      </c>
      <c r="BL7" s="64">
        <f t="shared" si="19"/>
        <v>33.1</v>
      </c>
      <c r="BM7" s="64">
        <f t="shared" si="19"/>
        <v>33.200000000000003</v>
      </c>
      <c r="BN7" s="64">
        <f t="shared" si="19"/>
        <v>32.9</v>
      </c>
      <c r="BO7" s="64">
        <f t="shared" si="19"/>
        <v>30.2</v>
      </c>
      <c r="BP7" s="64"/>
      <c r="BQ7" s="64">
        <f>BQ8</f>
        <v>12.1</v>
      </c>
      <c r="BR7" s="64">
        <f t="shared" ref="BR7:BZ7" si="20">BR8</f>
        <v>11.6</v>
      </c>
      <c r="BS7" s="64">
        <f t="shared" si="20"/>
        <v>11.9</v>
      </c>
      <c r="BT7" s="64">
        <f t="shared" si="20"/>
        <v>22.7</v>
      </c>
      <c r="BU7" s="64">
        <f t="shared" si="20"/>
        <v>23.2</v>
      </c>
      <c r="BV7" s="64">
        <f t="shared" si="20"/>
        <v>6</v>
      </c>
      <c r="BW7" s="64">
        <f t="shared" si="20"/>
        <v>5.8</v>
      </c>
      <c r="BX7" s="64">
        <f t="shared" si="20"/>
        <v>6</v>
      </c>
      <c r="BY7" s="64">
        <f t="shared" si="20"/>
        <v>11.3</v>
      </c>
      <c r="BZ7" s="64">
        <f t="shared" si="20"/>
        <v>11.6</v>
      </c>
      <c r="CA7" s="64"/>
      <c r="CB7" s="64">
        <f>CB8</f>
        <v>5.0999999999999996</v>
      </c>
      <c r="CC7" s="64">
        <f t="shared" ref="CC7:CK7" si="21">CC8</f>
        <v>3.1</v>
      </c>
      <c r="CD7" s="64">
        <f t="shared" si="21"/>
        <v>1.2</v>
      </c>
      <c r="CE7" s="64">
        <f t="shared" si="21"/>
        <v>2.6</v>
      </c>
      <c r="CF7" s="64">
        <f t="shared" si="21"/>
        <v>3.2</v>
      </c>
      <c r="CG7" s="64">
        <f t="shared" si="21"/>
        <v>6.7</v>
      </c>
      <c r="CH7" s="64">
        <f t="shared" si="21"/>
        <v>5.3</v>
      </c>
      <c r="CI7" s="64">
        <f t="shared" si="21"/>
        <v>4.9000000000000004</v>
      </c>
      <c r="CJ7" s="64">
        <f t="shared" si="21"/>
        <v>5.0999999999999996</v>
      </c>
      <c r="CK7" s="64">
        <f t="shared" si="21"/>
        <v>4.7</v>
      </c>
      <c r="CL7" s="64"/>
      <c r="CM7" s="59">
        <f>CM8</f>
        <v>26081</v>
      </c>
      <c r="CN7" s="59">
        <f t="shared" ref="CN7:CV7" si="22">CN8</f>
        <v>29392</v>
      </c>
      <c r="CO7" s="59">
        <f t="shared" si="22"/>
        <v>18073</v>
      </c>
      <c r="CP7" s="59">
        <f t="shared" si="22"/>
        <v>23212</v>
      </c>
      <c r="CQ7" s="59">
        <f t="shared" si="22"/>
        <v>1250</v>
      </c>
      <c r="CR7" s="59">
        <f t="shared" si="22"/>
        <v>13486</v>
      </c>
      <c r="CS7" s="59">
        <f t="shared" si="22"/>
        <v>15032</v>
      </c>
      <c r="CT7" s="59">
        <f t="shared" si="22"/>
        <v>9474</v>
      </c>
      <c r="CU7" s="59">
        <f t="shared" si="22"/>
        <v>11947</v>
      </c>
      <c r="CV7" s="59">
        <f t="shared" si="22"/>
        <v>860</v>
      </c>
      <c r="CW7" s="59"/>
      <c r="CX7" s="64">
        <f>CX8</f>
        <v>44.7</v>
      </c>
      <c r="CY7" s="64">
        <f t="shared" ref="CY7:DG7" si="23">CY8</f>
        <v>44.5</v>
      </c>
      <c r="CZ7" s="64">
        <f t="shared" si="23"/>
        <v>44.2</v>
      </c>
      <c r="DA7" s="64">
        <f t="shared" si="23"/>
        <v>44.8</v>
      </c>
      <c r="DB7" s="64">
        <f t="shared" si="23"/>
        <v>44.1</v>
      </c>
      <c r="DC7" s="64">
        <f t="shared" si="23"/>
        <v>47.7</v>
      </c>
      <c r="DD7" s="64">
        <f t="shared" si="23"/>
        <v>45.3</v>
      </c>
      <c r="DE7" s="64">
        <f t="shared" si="23"/>
        <v>44.7</v>
      </c>
      <c r="DF7" s="64">
        <f t="shared" si="23"/>
        <v>44.4</v>
      </c>
      <c r="DG7" s="64">
        <f t="shared" si="23"/>
        <v>44.2</v>
      </c>
      <c r="DH7" s="64"/>
      <c r="DI7" s="60">
        <f>DI8</f>
        <v>599807</v>
      </c>
      <c r="DJ7" s="60">
        <f>DJ8</f>
        <v>739532</v>
      </c>
      <c r="DK7" s="64">
        <f>DK8</f>
        <v>0</v>
      </c>
      <c r="DL7" s="64">
        <f t="shared" ref="DL7:DT7" si="24">DL8</f>
        <v>0</v>
      </c>
      <c r="DM7" s="64">
        <f t="shared" si="24"/>
        <v>0</v>
      </c>
      <c r="DN7" s="64">
        <f t="shared" si="24"/>
        <v>0</v>
      </c>
      <c r="DO7" s="64">
        <f t="shared" si="24"/>
        <v>0</v>
      </c>
      <c r="DP7" s="64">
        <f t="shared" si="24"/>
        <v>10.6</v>
      </c>
      <c r="DQ7" s="64">
        <f t="shared" si="24"/>
        <v>11.6</v>
      </c>
      <c r="DR7" s="64">
        <f t="shared" si="24"/>
        <v>9.4</v>
      </c>
      <c r="DS7" s="64">
        <f t="shared" si="24"/>
        <v>8.5</v>
      </c>
      <c r="DT7" s="64">
        <f t="shared" si="24"/>
        <v>7.2</v>
      </c>
      <c r="DU7" s="64"/>
      <c r="DV7" s="64">
        <f>DV8</f>
        <v>0</v>
      </c>
      <c r="DW7" s="64">
        <f t="shared" ref="DW7:EE7" si="25">DW8</f>
        <v>0</v>
      </c>
      <c r="DX7" s="64">
        <f t="shared" si="25"/>
        <v>0</v>
      </c>
      <c r="DY7" s="64">
        <f t="shared" si="25"/>
        <v>0</v>
      </c>
      <c r="DZ7" s="64">
        <f t="shared" si="25"/>
        <v>0</v>
      </c>
      <c r="EA7" s="64">
        <f t="shared" si="25"/>
        <v>3.9</v>
      </c>
      <c r="EB7" s="64">
        <f t="shared" si="25"/>
        <v>48.3</v>
      </c>
      <c r="EC7" s="64">
        <f t="shared" si="25"/>
        <v>63.2</v>
      </c>
      <c r="ED7" s="64">
        <f t="shared" si="25"/>
        <v>81.5</v>
      </c>
      <c r="EE7" s="64">
        <f t="shared" si="25"/>
        <v>79.5</v>
      </c>
      <c r="EF7" s="64"/>
      <c r="EG7" s="65"/>
      <c r="EH7" s="65"/>
      <c r="EI7" s="65"/>
      <c r="EJ7" s="65"/>
      <c r="EK7" s="65"/>
      <c r="EL7" s="65"/>
      <c r="EM7" s="65"/>
      <c r="EN7" s="65"/>
      <c r="EO7" s="65"/>
      <c r="EP7" s="65"/>
    </row>
    <row r="8" spans="1:146" s="66" customFormat="1" x14ac:dyDescent="0.15">
      <c r="A8" s="42"/>
      <c r="B8" s="67">
        <v>2018</v>
      </c>
      <c r="C8" s="67">
        <v>192139</v>
      </c>
      <c r="D8" s="67">
        <v>46</v>
      </c>
      <c r="E8" s="67">
        <v>11</v>
      </c>
      <c r="F8" s="67">
        <v>1</v>
      </c>
      <c r="G8" s="67">
        <v>1</v>
      </c>
      <c r="H8" s="67" t="s">
        <v>118</v>
      </c>
      <c r="I8" s="67" t="s">
        <v>119</v>
      </c>
      <c r="J8" s="67" t="s">
        <v>120</v>
      </c>
      <c r="K8" s="67" t="s">
        <v>121</v>
      </c>
      <c r="L8" s="67" t="s">
        <v>122</v>
      </c>
      <c r="M8" s="67" t="s">
        <v>123</v>
      </c>
      <c r="N8" s="67" t="s">
        <v>124</v>
      </c>
      <c r="O8" s="68">
        <v>0</v>
      </c>
      <c r="P8" s="68">
        <v>92.8</v>
      </c>
      <c r="Q8" s="69">
        <v>7588</v>
      </c>
      <c r="R8" s="69">
        <v>79</v>
      </c>
      <c r="S8" s="70">
        <v>8070</v>
      </c>
      <c r="T8" s="71" t="s">
        <v>125</v>
      </c>
      <c r="U8" s="68">
        <v>0</v>
      </c>
      <c r="V8" s="71" t="s">
        <v>126</v>
      </c>
      <c r="W8" s="72">
        <v>97.9</v>
      </c>
      <c r="X8" s="71" t="s">
        <v>127</v>
      </c>
      <c r="Y8" s="73">
        <v>104.1</v>
      </c>
      <c r="Z8" s="73">
        <v>101.9</v>
      </c>
      <c r="AA8" s="73">
        <v>100.6</v>
      </c>
      <c r="AB8" s="73">
        <v>101.1</v>
      </c>
      <c r="AC8" s="73">
        <v>101.9</v>
      </c>
      <c r="AD8" s="73">
        <v>106.2</v>
      </c>
      <c r="AE8" s="73">
        <v>104.6</v>
      </c>
      <c r="AF8" s="73">
        <v>104.6</v>
      </c>
      <c r="AG8" s="73">
        <v>104.3</v>
      </c>
      <c r="AH8" s="73">
        <v>103.8</v>
      </c>
      <c r="AI8" s="73">
        <v>100.6</v>
      </c>
      <c r="AJ8" s="73">
        <v>0</v>
      </c>
      <c r="AK8" s="73">
        <v>0</v>
      </c>
      <c r="AL8" s="73">
        <v>0</v>
      </c>
      <c r="AM8" s="73">
        <v>0</v>
      </c>
      <c r="AN8" s="73">
        <v>0</v>
      </c>
      <c r="AO8" s="73">
        <v>0.1</v>
      </c>
      <c r="AP8" s="73">
        <v>0</v>
      </c>
      <c r="AQ8" s="73">
        <v>0</v>
      </c>
      <c r="AR8" s="73">
        <v>0</v>
      </c>
      <c r="AS8" s="73">
        <v>0</v>
      </c>
      <c r="AT8" s="73">
        <v>8.6999999999999993</v>
      </c>
      <c r="AU8" s="74">
        <v>0</v>
      </c>
      <c r="AV8" s="74">
        <v>0</v>
      </c>
      <c r="AW8" s="74">
        <v>8</v>
      </c>
      <c r="AX8" s="74">
        <v>9</v>
      </c>
      <c r="AY8" s="74">
        <v>8</v>
      </c>
      <c r="AZ8" s="74">
        <v>42</v>
      </c>
      <c r="BA8" s="74">
        <v>0</v>
      </c>
      <c r="BB8" s="74">
        <v>4</v>
      </c>
      <c r="BC8" s="74">
        <v>5</v>
      </c>
      <c r="BD8" s="74">
        <v>4</v>
      </c>
      <c r="BE8" s="74">
        <v>953</v>
      </c>
      <c r="BF8" s="73">
        <v>46.2</v>
      </c>
      <c r="BG8" s="73">
        <v>53.5</v>
      </c>
      <c r="BH8" s="73">
        <v>52.8</v>
      </c>
      <c r="BI8" s="73">
        <v>52.9</v>
      </c>
      <c r="BJ8" s="73">
        <v>49.8</v>
      </c>
      <c r="BK8" s="73">
        <v>30.9</v>
      </c>
      <c r="BL8" s="73">
        <v>33.1</v>
      </c>
      <c r="BM8" s="73">
        <v>33.200000000000003</v>
      </c>
      <c r="BN8" s="73">
        <v>32.9</v>
      </c>
      <c r="BO8" s="73">
        <v>30.2</v>
      </c>
      <c r="BP8" s="73">
        <v>25.5</v>
      </c>
      <c r="BQ8" s="73">
        <v>12.1</v>
      </c>
      <c r="BR8" s="73">
        <v>11.6</v>
      </c>
      <c r="BS8" s="73">
        <v>11.9</v>
      </c>
      <c r="BT8" s="73">
        <v>22.7</v>
      </c>
      <c r="BU8" s="73">
        <v>23.2</v>
      </c>
      <c r="BV8" s="73">
        <v>6</v>
      </c>
      <c r="BW8" s="73">
        <v>5.8</v>
      </c>
      <c r="BX8" s="73">
        <v>6</v>
      </c>
      <c r="BY8" s="73">
        <v>11.3</v>
      </c>
      <c r="BZ8" s="73">
        <v>11.6</v>
      </c>
      <c r="CA8" s="73">
        <v>17.8</v>
      </c>
      <c r="CB8" s="73">
        <v>5.0999999999999996</v>
      </c>
      <c r="CC8" s="73">
        <v>3.1</v>
      </c>
      <c r="CD8" s="73">
        <v>1.2</v>
      </c>
      <c r="CE8" s="75">
        <v>2.6</v>
      </c>
      <c r="CF8" s="75">
        <v>3.2</v>
      </c>
      <c r="CG8" s="73">
        <v>6.7</v>
      </c>
      <c r="CH8" s="73">
        <v>5.3</v>
      </c>
      <c r="CI8" s="73">
        <v>4.9000000000000004</v>
      </c>
      <c r="CJ8" s="73">
        <v>5.0999999999999996</v>
      </c>
      <c r="CK8" s="73">
        <v>4.7</v>
      </c>
      <c r="CL8" s="73">
        <v>0.9</v>
      </c>
      <c r="CM8" s="74">
        <v>26081</v>
      </c>
      <c r="CN8" s="74">
        <v>29392</v>
      </c>
      <c r="CO8" s="74">
        <v>18073</v>
      </c>
      <c r="CP8" s="74">
        <v>23212</v>
      </c>
      <c r="CQ8" s="74">
        <v>1250</v>
      </c>
      <c r="CR8" s="74">
        <v>13486</v>
      </c>
      <c r="CS8" s="74">
        <v>15032</v>
      </c>
      <c r="CT8" s="74">
        <v>9474</v>
      </c>
      <c r="CU8" s="74">
        <v>11947</v>
      </c>
      <c r="CV8" s="74">
        <v>860</v>
      </c>
      <c r="CW8" s="74">
        <v>16525</v>
      </c>
      <c r="CX8" s="73">
        <v>44.7</v>
      </c>
      <c r="CY8" s="73">
        <v>44.5</v>
      </c>
      <c r="CZ8" s="73">
        <v>44.2</v>
      </c>
      <c r="DA8" s="73">
        <v>44.8</v>
      </c>
      <c r="DB8" s="73">
        <v>44.1</v>
      </c>
      <c r="DC8" s="73">
        <v>47.7</v>
      </c>
      <c r="DD8" s="73">
        <v>45.3</v>
      </c>
      <c r="DE8" s="73">
        <v>44.7</v>
      </c>
      <c r="DF8" s="73">
        <v>44.4</v>
      </c>
      <c r="DG8" s="73">
        <v>44.2</v>
      </c>
      <c r="DH8" s="73">
        <v>54.6</v>
      </c>
      <c r="DI8" s="69">
        <v>599807</v>
      </c>
      <c r="DJ8" s="69">
        <v>739532</v>
      </c>
      <c r="DK8" s="73">
        <v>0</v>
      </c>
      <c r="DL8" s="73">
        <v>0</v>
      </c>
      <c r="DM8" s="73">
        <v>0</v>
      </c>
      <c r="DN8" s="73">
        <v>0</v>
      </c>
      <c r="DO8" s="73">
        <v>0</v>
      </c>
      <c r="DP8" s="73">
        <v>10.6</v>
      </c>
      <c r="DQ8" s="73">
        <v>11.6</v>
      </c>
      <c r="DR8" s="73">
        <v>9.4</v>
      </c>
      <c r="DS8" s="73">
        <v>8.5</v>
      </c>
      <c r="DT8" s="73">
        <v>7.2</v>
      </c>
      <c r="DU8" s="73">
        <v>39.700000000000003</v>
      </c>
      <c r="DV8" s="73">
        <v>0</v>
      </c>
      <c r="DW8" s="73">
        <v>0</v>
      </c>
      <c r="DX8" s="73">
        <v>0</v>
      </c>
      <c r="DY8" s="73">
        <v>0</v>
      </c>
      <c r="DZ8" s="73">
        <v>0</v>
      </c>
      <c r="EA8" s="73">
        <v>3.9</v>
      </c>
      <c r="EB8" s="73">
        <v>48.3</v>
      </c>
      <c r="EC8" s="73">
        <v>63.2</v>
      </c>
      <c r="ED8" s="73">
        <v>81.5</v>
      </c>
      <c r="EE8" s="73">
        <v>79.5</v>
      </c>
      <c r="EF8" s="73">
        <v>64.3</v>
      </c>
      <c r="EG8" s="76">
        <v>1.8E-3</v>
      </c>
      <c r="EH8" s="76">
        <v>1.8E-3</v>
      </c>
      <c r="EI8" s="76">
        <v>1.8E-3</v>
      </c>
      <c r="EJ8" s="76">
        <v>1.9E-3</v>
      </c>
      <c r="EK8" s="76">
        <v>1.6999999999999999E-3</v>
      </c>
      <c r="EL8" s="76">
        <v>7.6E-3</v>
      </c>
      <c r="EM8" s="76">
        <v>1.6400000000000001E-2</v>
      </c>
      <c r="EN8" s="76">
        <v>2.41E-2</v>
      </c>
      <c r="EO8" s="76">
        <v>6.1999999999999998E-3</v>
      </c>
      <c r="EP8" s="76">
        <v>5.8999999999999999E-3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2019-12-05T07:17:48Z</dcterms:created>
  <dcterms:modified xsi:type="dcterms:W3CDTF">2020-02-07T03:17:59Z</dcterms:modified>
  <cp:category/>
</cp:coreProperties>
</file>