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n23ja+oK6b6kKYKIl5lxbc78KJa1mY8SlhfmVuKdKARE4MTCLzD8DZf8pHRrr0cOZIOJhtI757gUkK4IKczpg==" workbookSaltValue="iSLPDPhovlZoOuK0UBY4Gg=="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<sst xmlns="http://schemas.openxmlformats.org/spreadsheetml/2006/main" xmlns:r="http://schemas.openxmlformats.org/officeDocument/2006/relationships" count="109" uniqueCount="109">
  <si>
    <t>人口密度</t>
    <rPh sb="0" eb="2">
      <t>ジンコウ</t>
    </rPh>
    <rPh sb="2" eb="4">
      <t>ミツド</t>
    </rPh>
    <phoneticPr fontId="1"/>
  </si>
  <si>
    <t>⑦施設利用率(％)</t>
    <rPh sb="1" eb="3">
      <t>シセツ</t>
    </rPh>
    <rPh sb="3" eb="6">
      <t>リヨウリツ</t>
    </rPh>
    <phoneticPr fontId="1"/>
  </si>
  <si>
    <t>経営比較分析表（平成30年度決算）</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</si>
  <si>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</si>
  <si>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</si>
  <si>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</si>
  <si>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</si>
  <si>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</si>
  <si>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</si>
  <si>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</si>
  <si>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</si>
  <si>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</si>
  <si>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</si>
  <si>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</si>
  <si>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</si>
  <si>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</si>
  <si>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</si>
  <si>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</si>
  <si>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</si>
  <si>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</si>
  <si>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</si>
  <si>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</si>
  <si>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</si>
  <si>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</si>
  <si>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</si>
  <si>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</si>
  <si>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</si>
  <si>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</si>
  <si>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</si>
  <si>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</si>
  <si>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</si>
  <si>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</si>
  <si>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</si>
  <si>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</si>
  <si>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　アセットマネジメントや中長期的な修繕計画がないため、老朽化した施設や管路の定期的な更新ができていない。
　しかし、浄水施設の機械・電気設備の保守管理は実施しているため、延命は図れているが、建設から３０年近く経過している施設もあり、修理部品もなくなりつつあり大変厳しい状況になっている。
　主に漏水の修繕の対応をするに留まっている状況である。
　財源も厳しい状況であり、中長期的な修繕計画を作成しても、実施できるか不透明である。
　しかし秋山簡易水道事業については、山梨県が実施する中山間地域総合整備事業の中で、令和元年度、２年度に水道本管の布設替えを一部実施予定となっている。</t>
    <rPh sb="12" eb="13">
      <t>ナカ</t>
    </rPh>
    <rPh sb="185" eb="186">
      <t>ナカ</t>
    </rPh>
    <rPh sb="207" eb="210">
      <t>フトウメイ</t>
    </rPh>
    <rPh sb="256" eb="258">
      <t>レイワ</t>
    </rPh>
    <rPh sb="258" eb="259">
      <t>モト</t>
    </rPh>
    <rPh sb="263" eb="265">
      <t>ネンド</t>
    </rPh>
    <rPh sb="280" eb="282">
      <t>ヨテイ</t>
    </rPh>
    <phoneticPr fontId="1"/>
  </si>
  <si>
    <t>2①</t>
  </si>
  <si>
    <t>類似団体平均値（平均値）</t>
  </si>
  <si>
    <t>⑤料金回収率(％)</t>
    <rPh sb="1" eb="3">
      <t>リョウキン</t>
    </rPh>
    <rPh sb="3" eb="5">
      <t>カイシュウ</t>
    </rPh>
    <rPh sb="5" eb="6">
      <t>リツ</t>
    </rPh>
    <phoneticPr fontId="1"/>
  </si>
  <si>
    <t>【】</t>
  </si>
  <si>
    <t>平成30年度全国平均</t>
  </si>
  <si>
    <t>-</t>
  </si>
  <si>
    <t>　収益的収支比率はここ数年100％前後で推移しているものの、一般会計からの繰入金等の給水収益以外が頼りになっている。また料金回収率が昨年度に比べ増加しつつも、類似団体と比較すると低い。
　このため、秋山簡易水道事業では令和元年度、３年度、５年度の３回に分け段階的に料金改定を行うこととし、今後経営状況の改善が図ることができると考えられる。
　仲間川簡易水道事業についても、令和元年度に料金改定を審議し、令和３年度、５年度の２回に分け段階的に料金改定を行う予定であるため、更なる経営基盤の強化につながると考えられる。
　加えてここ数年有収率が徐々に減少しているため、原因を特定し、その対策を行っていきたい。</t>
    <rPh sb="1" eb="4">
      <t>シュウエキテキ</t>
    </rPh>
    <rPh sb="4" eb="6">
      <t>シュウシ</t>
    </rPh>
    <rPh sb="6" eb="8">
      <t>ヒリツ</t>
    </rPh>
    <rPh sb="11" eb="13">
      <t>スウネン</t>
    </rPh>
    <rPh sb="17" eb="19">
      <t>ゼンゴ</t>
    </rPh>
    <rPh sb="20" eb="22">
      <t>スイイ</t>
    </rPh>
    <rPh sb="30" eb="32">
      <t>イッパン</t>
    </rPh>
    <rPh sb="32" eb="34">
      <t>カイケイ</t>
    </rPh>
    <rPh sb="37" eb="38">
      <t>ク</t>
    </rPh>
    <rPh sb="38" eb="39">
      <t>イ</t>
    </rPh>
    <rPh sb="39" eb="40">
      <t>キン</t>
    </rPh>
    <rPh sb="40" eb="41">
      <t>トウ</t>
    </rPh>
    <rPh sb="42" eb="44">
      <t>キュウスイ</t>
    </rPh>
    <rPh sb="44" eb="46">
      <t>シュウエキ</t>
    </rPh>
    <rPh sb="46" eb="48">
      <t>イガイ</t>
    </rPh>
    <rPh sb="49" eb="50">
      <t>タヨ</t>
    </rPh>
    <rPh sb="60" eb="62">
      <t>リョウキン</t>
    </rPh>
    <rPh sb="62" eb="65">
      <t>カイシュウリツ</t>
    </rPh>
    <rPh sb="66" eb="69">
      <t>サクネンド</t>
    </rPh>
    <rPh sb="70" eb="71">
      <t>クラ</t>
    </rPh>
    <rPh sb="72" eb="74">
      <t>ゾウカ</t>
    </rPh>
    <rPh sb="79" eb="81">
      <t>ルイジ</t>
    </rPh>
    <rPh sb="81" eb="83">
      <t>ダンタイ</t>
    </rPh>
    <rPh sb="84" eb="86">
      <t>ヒカク</t>
    </rPh>
    <rPh sb="89" eb="90">
      <t>ヒク</t>
    </rPh>
    <rPh sb="99" eb="101">
      <t>アキヤマ</t>
    </rPh>
    <rPh sb="101" eb="103">
      <t>カンイ</t>
    </rPh>
    <rPh sb="103" eb="105">
      <t>スイドウ</t>
    </rPh>
    <rPh sb="105" eb="107">
      <t>ジギョウ</t>
    </rPh>
    <rPh sb="109" eb="111">
      <t>レイワ</t>
    </rPh>
    <rPh sb="111" eb="112">
      <t>モト</t>
    </rPh>
    <rPh sb="112" eb="114">
      <t>ネンド</t>
    </rPh>
    <rPh sb="116" eb="118">
      <t>ネンド</t>
    </rPh>
    <rPh sb="120" eb="122">
      <t>ネンド</t>
    </rPh>
    <rPh sb="124" eb="125">
      <t>カイ</t>
    </rPh>
    <rPh sb="126" eb="127">
      <t>ワ</t>
    </rPh>
    <rPh sb="128" eb="131">
      <t>ダンカイテキ</t>
    </rPh>
    <rPh sb="132" eb="134">
      <t>リョウキン</t>
    </rPh>
    <rPh sb="134" eb="136">
      <t>カイテイ</t>
    </rPh>
    <rPh sb="137" eb="138">
      <t>オコナ</t>
    </rPh>
    <rPh sb="144" eb="146">
      <t>コンゴ</t>
    </rPh>
    <rPh sb="146" eb="148">
      <t>ケイエイ</t>
    </rPh>
    <rPh sb="148" eb="150">
      <t>ジョウキョウ</t>
    </rPh>
    <rPh sb="151" eb="153">
      <t>カイゼン</t>
    </rPh>
    <rPh sb="154" eb="155">
      <t>ハカ</t>
    </rPh>
    <rPh sb="163" eb="164">
      <t>カンガ</t>
    </rPh>
    <rPh sb="171" eb="173">
      <t>ナカマ</t>
    </rPh>
    <rPh sb="173" eb="174">
      <t>カワ</t>
    </rPh>
    <rPh sb="174" eb="176">
      <t>カンイ</t>
    </rPh>
    <rPh sb="176" eb="178">
      <t>スイドウ</t>
    </rPh>
    <rPh sb="178" eb="180">
      <t>ジギョウ</t>
    </rPh>
    <rPh sb="186" eb="188">
      <t>レイワ</t>
    </rPh>
    <rPh sb="188" eb="189">
      <t>モト</t>
    </rPh>
    <rPh sb="189" eb="191">
      <t>ネンド</t>
    </rPh>
    <rPh sb="192" eb="194">
      <t>リョウキン</t>
    </rPh>
    <rPh sb="194" eb="196">
      <t>カイテイ</t>
    </rPh>
    <rPh sb="197" eb="199">
      <t>シンギ</t>
    </rPh>
    <rPh sb="201" eb="203">
      <t>レイワ</t>
    </rPh>
    <rPh sb="204" eb="206">
      <t>ネンド</t>
    </rPh>
    <rPh sb="208" eb="210">
      <t>ネンド</t>
    </rPh>
    <rPh sb="212" eb="213">
      <t>カイ</t>
    </rPh>
    <rPh sb="214" eb="215">
      <t>ワ</t>
    </rPh>
    <rPh sb="216" eb="219">
      <t>ダンカイテキ</t>
    </rPh>
    <rPh sb="220" eb="222">
      <t>リョウキン</t>
    </rPh>
    <rPh sb="222" eb="224">
      <t>カイテイ</t>
    </rPh>
    <rPh sb="225" eb="226">
      <t>オコナ</t>
    </rPh>
    <rPh sb="227" eb="229">
      <t>ヨテイ</t>
    </rPh>
    <rPh sb="235" eb="236">
      <t>サラ</t>
    </rPh>
    <rPh sb="238" eb="240">
      <t>ケイエイ</t>
    </rPh>
    <rPh sb="240" eb="242">
      <t>キバン</t>
    </rPh>
    <rPh sb="243" eb="245">
      <t>キョウカ</t>
    </rPh>
    <rPh sb="251" eb="252">
      <t>カンガ</t>
    </rPh>
    <rPh sb="259" eb="260">
      <t>クワ</t>
    </rPh>
    <rPh sb="264" eb="266">
      <t>スウネン</t>
    </rPh>
    <rPh sb="266" eb="267">
      <t>ユウ</t>
    </rPh>
    <rPh sb="267" eb="268">
      <t>シュウ</t>
    </rPh>
    <rPh sb="268" eb="269">
      <t>リツ</t>
    </rPh>
    <rPh sb="270" eb="272">
      <t>ジョジョ</t>
    </rPh>
    <rPh sb="273" eb="275">
      <t>ゲンショウ</t>
    </rPh>
    <rPh sb="282" eb="284">
      <t>ゲンイン</t>
    </rPh>
    <rPh sb="285" eb="287">
      <t>トクテイ</t>
    </rPh>
    <rPh sb="291" eb="293">
      <t>タイサク</t>
    </rPh>
    <rPh sb="294" eb="295">
      <t>オコナ</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</si>
  <si>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</si>
  <si>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</si>
  <si>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</si>
  <si>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</si>
  <si>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</si>
  <si>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</si>
  <si>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</si>
  <si>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</si>
  <si>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</si>
  <si>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</si>
  <si>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</si>
  <si>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</si>
  <si>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</si>
  <si>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</si>
  <si>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</si>
  <si>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</si>
  <si>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</si>
  <si>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</si>
  <si>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</si>
  <si>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</si>
  <si>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</si>
  <si>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</si>
  <si>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</si>
  <si>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</si>
  <si>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</si>
  <si>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</si>
  <si>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</si>
  <si>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</si>
  <si>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</si>
  <si>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</si>
  <si>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</si>
  <si>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</si>
  <si>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</si>
  <si>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</si>
  <si>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</si>
  <si>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</si>
  <si>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</si>
  <si>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</si>
  <si>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</si>
  <si>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</si>
  <si>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</si>
  <si>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</si>
  <si>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</si>
  <si>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</si>
  <si>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</si>
  <si>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</si>
  <si>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</si>
  <si>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</si>
  <si>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</si>
  <si>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</si>
  <si>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</si>
  <si>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</si>
  <si>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</si>
  <si>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</si>
  <si>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</si>
  <si>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</si>
  <si>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</si>
  <si>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</si>
  <si>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</si>
  <si>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</si>
  <si>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</si>
  <si>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</si>
  <si>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</si>
  <si>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</si>
  <si>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</si>
  <si>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</si>
  <si>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一般会計からの繰入金を頼りに経営している状況であり、経営基盤を早急に整える必要がある。
　秋山簡易水道事業、仲間川簡易水道事業ともに料金改定を実施し経営基盤の強化を図りたい。
　昨年度、総合戦略の策定を実施したので、今後の経営の健全性や事業計画を見直し、安定した事業経営を行えるようにしていきたい。</t>
    <rPh sb="72" eb="74">
      <t>ジッシ</t>
    </rPh>
    <rPh sb="90" eb="92">
      <t>サクネン</t>
    </rPh>
    <rPh sb="128" eb="130">
      <t>アンテイ</t>
    </rPh>
    <rPh sb="132" eb="134">
      <t>ジギョウ</t>
    </rPh>
    <rPh sb="134" eb="136">
      <t>ケイエイ</t>
    </rPh>
    <rPh sb="137" eb="138">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</si>
</sst>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0.15</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0.98</c:v>
                </c:pt>
                <c:pt idx="1">
                  <c:v>0.76</c:v>
                </c:pt>
                <c:pt idx="2">
                  <c:v>0.53</c:v>
                </c:pt>
                <c:pt idx="3">
                  <c:v>0.72</c:v>
                </c:pt>
                <c:pt idx="4">
                  <c:v>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49.97</c:v>
                </c:pt>
                <c:pt idx="1">
                  <c:v>50.77</c:v>
                </c:pt>
                <c:pt idx="2">
                  <c:v>54.38</c:v>
                </c:pt>
                <c:pt idx="3">
                  <c:v>62.62</c:v>
                </c:pt>
                <c:pt idx="4">
                  <c:v>65.680000000000007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58.96</c:v>
                </c:pt>
                <c:pt idx="1">
                  <c:v>58.1</c:v>
                </c:pt>
                <c:pt idx="2">
                  <c:v>55.9</c:v>
                </c:pt>
                <c:pt idx="3">
                  <c:v>57.3</c:v>
                </c:pt>
                <c:pt idx="4">
                  <c:v>56.76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83.48</c:v>
                </c:pt>
                <c:pt idx="1">
                  <c:v>82.33</c:v>
                </c:pt>
                <c:pt idx="2">
                  <c:v>76.92</c:v>
                </c:pt>
                <c:pt idx="3">
                  <c:v>67.959999999999994</c:v>
                </c:pt>
                <c:pt idx="4">
                  <c:v>64.47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76.58</c:v>
                </c:pt>
                <c:pt idx="1">
                  <c:v>76.69</c:v>
                </c:pt>
                <c:pt idx="2">
                  <c:v>73.28</c:v>
                </c:pt>
                <c:pt idx="3">
                  <c:v>72.42</c:v>
                </c:pt>
                <c:pt idx="4">
                  <c:v>73.069999999999993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100.4</c:v>
                </c:pt>
                <c:pt idx="1">
                  <c:v>102.16</c:v>
                </c:pt>
                <c:pt idx="2">
                  <c:v>96.19</c:v>
                </c:pt>
                <c:pt idx="3">
                  <c:v>98.76</c:v>
                </c:pt>
                <c:pt idx="4">
                  <c:v>102.26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75.09</c:v>
                </c:pt>
                <c:pt idx="1">
                  <c:v>75.34</c:v>
                </c:pt>
                <c:pt idx="2">
                  <c:v>77.56</c:v>
                </c:pt>
                <c:pt idx="3">
                  <c:v>78.510000000000005</c:v>
                </c:pt>
                <c:pt idx="4">
                  <c:v>77.91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152.33000000000001</c:v>
                </c:pt>
                <c:pt idx="1">
                  <c:v>144.68</c:v>
                </c:pt>
                <c:pt idx="2">
                  <c:v>129.97</c:v>
                </c:pt>
                <c:pt idx="3">
                  <c:v>114.79</c:v>
                </c:pt>
                <c:pt idx="4">
                  <c:v>106.47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1228.58</c:v>
                </c:pt>
                <c:pt idx="1">
                  <c:v>1280.18</c:v>
                </c:pt>
                <c:pt idx="2">
                  <c:v>1144.79</c:v>
                </c:pt>
                <c:pt idx="3">
                  <c:v>1061.58</c:v>
                </c:pt>
                <c:pt idx="4">
                  <c:v>1007.7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57.58</c:v>
                </c:pt>
                <c:pt idx="1">
                  <c:v>52.95</c:v>
                </c:pt>
                <c:pt idx="2">
                  <c:v>49.57</c:v>
                </c:pt>
                <c:pt idx="3">
                  <c:v>35.96</c:v>
                </c:pt>
                <c:pt idx="4">
                  <c:v>49.97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53.81</c:v>
                </c:pt>
                <c:pt idx="1">
                  <c:v>53.62</c:v>
                </c:pt>
                <c:pt idx="2">
                  <c:v>56.04</c:v>
                </c:pt>
                <c:pt idx="3">
                  <c:v>58.52</c:v>
                </c:pt>
                <c:pt idx="4">
                  <c:v>59.22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134.94</c:v>
                </c:pt>
                <c:pt idx="1">
                  <c:v>141.96</c:v>
                </c:pt>
                <c:pt idx="2">
                  <c:v>154.47</c:v>
                </c:pt>
                <c:pt idx="3">
                  <c:v>215.41</c:v>
                </c:pt>
                <c:pt idx="4">
                  <c:v>155.47999999999999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284.64999999999998</c:v>
                </c:pt>
                <c:pt idx="1">
                  <c:v>287.7</c:v>
                </c:pt>
                <c:pt idx="2">
                  <c:v>304.35000000000002</c:v>
                </c:pt>
                <c:pt idx="3">
                  <c:v>296.3</c:v>
                </c:pt>
                <c:pt idx="4">
                  <c:v>292.89999999999998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【1,074.14】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上野原市</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23370</v>
      </c>
      <c r="AM8" s="22"/>
      <c r="AN8" s="22"/>
      <c r="AO8" s="22"/>
      <c r="AP8" s="22"/>
      <c r="AQ8" s="22"/>
      <c r="AR8" s="22"/>
      <c r="AS8" s="22"/>
      <c r="AT8" s="7">
        <f>データ!$S$6</f>
        <v>170.57</v>
      </c>
      <c r="AU8" s="7"/>
      <c r="AV8" s="7"/>
      <c r="AW8" s="7"/>
      <c r="AX8" s="7"/>
      <c r="AY8" s="7"/>
      <c r="AZ8" s="7"/>
      <c r="BA8" s="7"/>
      <c r="BB8" s="7">
        <f>データ!$T$6</f>
        <v>137.01</v>
      </c>
      <c r="BC8" s="7"/>
      <c r="BD8" s="7"/>
      <c r="BE8" s="7"/>
      <c r="BF8" s="7"/>
      <c r="BG8" s="7"/>
      <c r="BH8" s="7"/>
      <c r="BI8" s="7"/>
      <c r="BJ8" s="3"/>
      <c r="BK8" s="3"/>
      <c r="BL8" s="28" t="s">
        <v>9</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9" t="s">
        <v>33</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20.58</v>
      </c>
      <c r="Q10" s="7"/>
      <c r="R10" s="7"/>
      <c r="S10" s="7"/>
      <c r="T10" s="7"/>
      <c r="U10" s="7"/>
      <c r="V10" s="7"/>
      <c r="W10" s="22">
        <f>データ!$Q$6</f>
        <v>2430</v>
      </c>
      <c r="X10" s="22"/>
      <c r="Y10" s="22"/>
      <c r="Z10" s="22"/>
      <c r="AA10" s="22"/>
      <c r="AB10" s="22"/>
      <c r="AC10" s="22"/>
      <c r="AD10" s="2"/>
      <c r="AE10" s="2"/>
      <c r="AF10" s="2"/>
      <c r="AG10" s="2"/>
      <c r="AH10" s="2"/>
      <c r="AI10" s="2"/>
      <c r="AJ10" s="2"/>
      <c r="AK10" s="2"/>
      <c r="AL10" s="22">
        <f>データ!$U$6</f>
        <v>4773</v>
      </c>
      <c r="AM10" s="22"/>
      <c r="AN10" s="22"/>
      <c r="AO10" s="22"/>
      <c r="AP10" s="22"/>
      <c r="AQ10" s="22"/>
      <c r="AR10" s="22"/>
      <c r="AS10" s="22"/>
      <c r="AT10" s="7">
        <f>データ!$V$6</f>
        <v>14.7</v>
      </c>
      <c r="AU10" s="7"/>
      <c r="AV10" s="7"/>
      <c r="AW10" s="7"/>
      <c r="AX10" s="7"/>
      <c r="AY10" s="7"/>
      <c r="AZ10" s="7"/>
      <c r="BA10" s="7"/>
      <c r="BB10" s="7">
        <f>データ!$W$6</f>
        <v>324.69</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45</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41</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47</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34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48</v>
      </c>
      <c r="C84" s="12"/>
      <c r="D84" s="12"/>
      <c r="E84" s="12" t="s">
        <v>50</v>
      </c>
      <c r="F84" s="12" t="s">
        <v>52</v>
      </c>
      <c r="G84" s="12" t="s">
        <v>53</v>
      </c>
      <c r="H84" s="12" t="s">
        <v>46</v>
      </c>
      <c r="I84" s="12" t="s">
        <v>5</v>
      </c>
      <c r="J84" s="12" t="s">
        <v>28</v>
      </c>
      <c r="K84" s="12" t="s">
        <v>54</v>
      </c>
      <c r="L84" s="12" t="s">
        <v>56</v>
      </c>
      <c r="M84" s="12" t="s">
        <v>35</v>
      </c>
      <c r="N84" s="12" t="s">
        <v>57</v>
      </c>
      <c r="O84" s="12" t="s">
        <v>59</v>
      </c>
    </row>
    <row r="85" spans="1:78" hidden="1">
      <c r="B85" s="12"/>
      <c r="C85" s="12"/>
      <c r="D85" s="12"/>
      <c r="E85" s="12" t="str">
        <f>データ!AH6</f>
        <v>【75.60】</v>
      </c>
      <c r="F85" s="12" t="s">
        <v>40</v>
      </c>
      <c r="G85" s="12" t="s">
        <v>40</v>
      </c>
      <c r="H85" s="12" t="str">
        <f>データ!BO6</f>
        <v>【1,074.14】</v>
      </c>
      <c r="I85" s="12" t="str">
        <f>データ!BZ6</f>
        <v>【54.36】</v>
      </c>
      <c r="J85" s="12" t="str">
        <f>データ!CK6</f>
        <v>【296.40】</v>
      </c>
      <c r="K85" s="12" t="str">
        <f>データ!CV6</f>
        <v>【55.95】</v>
      </c>
      <c r="L85" s="12" t="str">
        <f>データ!DG6</f>
        <v>【73.77】</v>
      </c>
      <c r="M85" s="12" t="s">
        <v>40</v>
      </c>
      <c r="N85" s="12" t="s">
        <v>40</v>
      </c>
      <c r="O85" s="12" t="str">
        <f>データ!EN6</f>
        <v>【0.54】</v>
      </c>
    </row>
  </sheetData>
  <sheetProtection algorithmName="SHA-512" hashValue="EJ/8C4c9yG+9evMCsKHKOvYmESbTzjHOFCnksB2XUE7ln1ByJzpyPSEtYGx/nr6BK47NzPlrdIyM7wUr0g7Xtw==" saltValue="uw0BFW78XZI/kEh50LvVU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0"/>
  <sheetViews>
    <sheetView showGridLines="0" workbookViewId="0"/>
  </sheetViews>
  <sheetFormatPr defaultRowHeight="13.5"/>
  <cols>
    <col min="2" max="144" width="11.875" customWidth="1"/>
  </cols>
  <sheetData>
    <row r="1" spans="1:144">
      <c r="A1" t="s">
        <v>51</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60</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55</v>
      </c>
      <c r="C3" s="62" t="s">
        <v>16</v>
      </c>
      <c r="D3" s="62" t="s">
        <v>61</v>
      </c>
      <c r="E3" s="62" t="s">
        <v>63</v>
      </c>
      <c r="F3" s="62" t="s">
        <v>62</v>
      </c>
      <c r="G3" s="62" t="s">
        <v>27</v>
      </c>
      <c r="H3" s="69" t="s">
        <v>31</v>
      </c>
      <c r="I3" s="72"/>
      <c r="J3" s="72"/>
      <c r="K3" s="72"/>
      <c r="L3" s="72"/>
      <c r="M3" s="72"/>
      <c r="N3" s="72"/>
      <c r="O3" s="72"/>
      <c r="P3" s="72"/>
      <c r="Q3" s="72"/>
      <c r="R3" s="72"/>
      <c r="S3" s="72"/>
      <c r="T3" s="72"/>
      <c r="U3" s="72"/>
      <c r="V3" s="72"/>
      <c r="W3" s="76"/>
      <c r="X3" s="78" t="s">
        <v>58</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7</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60" t="s">
        <v>64</v>
      </c>
      <c r="B4" s="63"/>
      <c r="C4" s="63"/>
      <c r="D4" s="63"/>
      <c r="E4" s="63"/>
      <c r="F4" s="63"/>
      <c r="G4" s="63"/>
      <c r="H4" s="70"/>
      <c r="I4" s="73"/>
      <c r="J4" s="73"/>
      <c r="K4" s="73"/>
      <c r="L4" s="73"/>
      <c r="M4" s="73"/>
      <c r="N4" s="73"/>
      <c r="O4" s="73"/>
      <c r="P4" s="73"/>
      <c r="Q4" s="73"/>
      <c r="R4" s="73"/>
      <c r="S4" s="73"/>
      <c r="T4" s="73"/>
      <c r="U4" s="73"/>
      <c r="V4" s="73"/>
      <c r="W4" s="77"/>
      <c r="X4" s="79" t="s">
        <v>26</v>
      </c>
      <c r="Y4" s="79"/>
      <c r="Z4" s="79"/>
      <c r="AA4" s="79"/>
      <c r="AB4" s="79"/>
      <c r="AC4" s="79"/>
      <c r="AD4" s="79"/>
      <c r="AE4" s="79"/>
      <c r="AF4" s="79"/>
      <c r="AG4" s="79"/>
      <c r="AH4" s="79"/>
      <c r="AI4" s="79" t="s">
        <v>49</v>
      </c>
      <c r="AJ4" s="79"/>
      <c r="AK4" s="79"/>
      <c r="AL4" s="79"/>
      <c r="AM4" s="79"/>
      <c r="AN4" s="79"/>
      <c r="AO4" s="79"/>
      <c r="AP4" s="79"/>
      <c r="AQ4" s="79"/>
      <c r="AR4" s="79"/>
      <c r="AS4" s="79"/>
      <c r="AT4" s="79" t="s">
        <v>43</v>
      </c>
      <c r="AU4" s="79"/>
      <c r="AV4" s="79"/>
      <c r="AW4" s="79"/>
      <c r="AX4" s="79"/>
      <c r="AY4" s="79"/>
      <c r="AZ4" s="79"/>
      <c r="BA4" s="79"/>
      <c r="BB4" s="79"/>
      <c r="BC4" s="79"/>
      <c r="BD4" s="79"/>
      <c r="BE4" s="79" t="s">
        <v>66</v>
      </c>
      <c r="BF4" s="79"/>
      <c r="BG4" s="79"/>
      <c r="BH4" s="79"/>
      <c r="BI4" s="79"/>
      <c r="BJ4" s="79"/>
      <c r="BK4" s="79"/>
      <c r="BL4" s="79"/>
      <c r="BM4" s="79"/>
      <c r="BN4" s="79"/>
      <c r="BO4" s="79"/>
      <c r="BP4" s="79" t="s">
        <v>37</v>
      </c>
      <c r="BQ4" s="79"/>
      <c r="BR4" s="79"/>
      <c r="BS4" s="79"/>
      <c r="BT4" s="79"/>
      <c r="BU4" s="79"/>
      <c r="BV4" s="79"/>
      <c r="BW4" s="79"/>
      <c r="BX4" s="79"/>
      <c r="BY4" s="79"/>
      <c r="BZ4" s="79"/>
      <c r="CA4" s="79" t="s">
        <v>67</v>
      </c>
      <c r="CB4" s="79"/>
      <c r="CC4" s="79"/>
      <c r="CD4" s="79"/>
      <c r="CE4" s="79"/>
      <c r="CF4" s="79"/>
      <c r="CG4" s="79"/>
      <c r="CH4" s="79"/>
      <c r="CI4" s="79"/>
      <c r="CJ4" s="79"/>
      <c r="CK4" s="79"/>
      <c r="CL4" s="79" t="s">
        <v>1</v>
      </c>
      <c r="CM4" s="79"/>
      <c r="CN4" s="79"/>
      <c r="CO4" s="79"/>
      <c r="CP4" s="79"/>
      <c r="CQ4" s="79"/>
      <c r="CR4" s="79"/>
      <c r="CS4" s="79"/>
      <c r="CT4" s="79"/>
      <c r="CU4" s="79"/>
      <c r="CV4" s="79"/>
      <c r="CW4" s="79" t="s">
        <v>68</v>
      </c>
      <c r="CX4" s="79"/>
      <c r="CY4" s="79"/>
      <c r="CZ4" s="79"/>
      <c r="DA4" s="79"/>
      <c r="DB4" s="79"/>
      <c r="DC4" s="79"/>
      <c r="DD4" s="79"/>
      <c r="DE4" s="79"/>
      <c r="DF4" s="79"/>
      <c r="DG4" s="79"/>
      <c r="DH4" s="79" t="s">
        <v>69</v>
      </c>
      <c r="DI4" s="79"/>
      <c r="DJ4" s="79"/>
      <c r="DK4" s="79"/>
      <c r="DL4" s="79"/>
      <c r="DM4" s="79"/>
      <c r="DN4" s="79"/>
      <c r="DO4" s="79"/>
      <c r="DP4" s="79"/>
      <c r="DQ4" s="79"/>
      <c r="DR4" s="79"/>
      <c r="DS4" s="79" t="s">
        <v>65</v>
      </c>
      <c r="DT4" s="79"/>
      <c r="DU4" s="79"/>
      <c r="DV4" s="79"/>
      <c r="DW4" s="79"/>
      <c r="DX4" s="79"/>
      <c r="DY4" s="79"/>
      <c r="DZ4" s="79"/>
      <c r="EA4" s="79"/>
      <c r="EB4" s="79"/>
      <c r="EC4" s="79"/>
      <c r="ED4" s="79" t="s">
        <v>70</v>
      </c>
      <c r="EE4" s="79"/>
      <c r="EF4" s="79"/>
      <c r="EG4" s="79"/>
      <c r="EH4" s="79"/>
      <c r="EI4" s="79"/>
      <c r="EJ4" s="79"/>
      <c r="EK4" s="79"/>
      <c r="EL4" s="79"/>
      <c r="EM4" s="79"/>
      <c r="EN4" s="79"/>
    </row>
    <row r="5" spans="1:144">
      <c r="A5" s="60" t="s">
        <v>29</v>
      </c>
      <c r="B5" s="64"/>
      <c r="C5" s="64"/>
      <c r="D5" s="64"/>
      <c r="E5" s="64"/>
      <c r="F5" s="64"/>
      <c r="G5" s="64"/>
      <c r="H5" s="71" t="s">
        <v>15</v>
      </c>
      <c r="I5" s="71" t="s">
        <v>71</v>
      </c>
      <c r="J5" s="71" t="s">
        <v>72</v>
      </c>
      <c r="K5" s="71" t="s">
        <v>73</v>
      </c>
      <c r="L5" s="71" t="s">
        <v>74</v>
      </c>
      <c r="M5" s="71" t="s">
        <v>75</v>
      </c>
      <c r="N5" s="71" t="s">
        <v>76</v>
      </c>
      <c r="O5" s="71" t="s">
        <v>77</v>
      </c>
      <c r="P5" s="71" t="s">
        <v>78</v>
      </c>
      <c r="Q5" s="71" t="s">
        <v>79</v>
      </c>
      <c r="R5" s="71" t="s">
        <v>81</v>
      </c>
      <c r="S5" s="71" t="s">
        <v>82</v>
      </c>
      <c r="T5" s="71" t="s">
        <v>0</v>
      </c>
      <c r="U5" s="71" t="s">
        <v>83</v>
      </c>
      <c r="V5" s="71" t="s">
        <v>84</v>
      </c>
      <c r="W5" s="71" t="s">
        <v>85</v>
      </c>
      <c r="X5" s="71" t="s">
        <v>86</v>
      </c>
      <c r="Y5" s="71" t="s">
        <v>87</v>
      </c>
      <c r="Z5" s="71" t="s">
        <v>88</v>
      </c>
      <c r="AA5" s="71" t="s">
        <v>89</v>
      </c>
      <c r="AB5" s="71" t="s">
        <v>90</v>
      </c>
      <c r="AC5" s="71" t="s">
        <v>92</v>
      </c>
      <c r="AD5" s="71" t="s">
        <v>93</v>
      </c>
      <c r="AE5" s="71" t="s">
        <v>94</v>
      </c>
      <c r="AF5" s="71" t="s">
        <v>95</v>
      </c>
      <c r="AG5" s="71" t="s">
        <v>96</v>
      </c>
      <c r="AH5" s="71" t="s">
        <v>48</v>
      </c>
      <c r="AI5" s="71" t="s">
        <v>86</v>
      </c>
      <c r="AJ5" s="71" t="s">
        <v>87</v>
      </c>
      <c r="AK5" s="71" t="s">
        <v>88</v>
      </c>
      <c r="AL5" s="71" t="s">
        <v>89</v>
      </c>
      <c r="AM5" s="71" t="s">
        <v>90</v>
      </c>
      <c r="AN5" s="71" t="s">
        <v>92</v>
      </c>
      <c r="AO5" s="71" t="s">
        <v>93</v>
      </c>
      <c r="AP5" s="71" t="s">
        <v>94</v>
      </c>
      <c r="AQ5" s="71" t="s">
        <v>95</v>
      </c>
      <c r="AR5" s="71" t="s">
        <v>96</v>
      </c>
      <c r="AS5" s="71" t="s">
        <v>91</v>
      </c>
      <c r="AT5" s="71" t="s">
        <v>86</v>
      </c>
      <c r="AU5" s="71" t="s">
        <v>87</v>
      </c>
      <c r="AV5" s="71" t="s">
        <v>88</v>
      </c>
      <c r="AW5" s="71" t="s">
        <v>89</v>
      </c>
      <c r="AX5" s="71" t="s">
        <v>90</v>
      </c>
      <c r="AY5" s="71" t="s">
        <v>92</v>
      </c>
      <c r="AZ5" s="71" t="s">
        <v>93</v>
      </c>
      <c r="BA5" s="71" t="s">
        <v>94</v>
      </c>
      <c r="BB5" s="71" t="s">
        <v>95</v>
      </c>
      <c r="BC5" s="71" t="s">
        <v>96</v>
      </c>
      <c r="BD5" s="71" t="s">
        <v>91</v>
      </c>
      <c r="BE5" s="71" t="s">
        <v>86</v>
      </c>
      <c r="BF5" s="71" t="s">
        <v>87</v>
      </c>
      <c r="BG5" s="71" t="s">
        <v>88</v>
      </c>
      <c r="BH5" s="71" t="s">
        <v>89</v>
      </c>
      <c r="BI5" s="71" t="s">
        <v>90</v>
      </c>
      <c r="BJ5" s="71" t="s">
        <v>92</v>
      </c>
      <c r="BK5" s="71" t="s">
        <v>93</v>
      </c>
      <c r="BL5" s="71" t="s">
        <v>94</v>
      </c>
      <c r="BM5" s="71" t="s">
        <v>95</v>
      </c>
      <c r="BN5" s="71" t="s">
        <v>96</v>
      </c>
      <c r="BO5" s="71" t="s">
        <v>91</v>
      </c>
      <c r="BP5" s="71" t="s">
        <v>86</v>
      </c>
      <c r="BQ5" s="71" t="s">
        <v>87</v>
      </c>
      <c r="BR5" s="71" t="s">
        <v>88</v>
      </c>
      <c r="BS5" s="71" t="s">
        <v>89</v>
      </c>
      <c r="BT5" s="71" t="s">
        <v>90</v>
      </c>
      <c r="BU5" s="71" t="s">
        <v>92</v>
      </c>
      <c r="BV5" s="71" t="s">
        <v>93</v>
      </c>
      <c r="BW5" s="71" t="s">
        <v>94</v>
      </c>
      <c r="BX5" s="71" t="s">
        <v>95</v>
      </c>
      <c r="BY5" s="71" t="s">
        <v>96</v>
      </c>
      <c r="BZ5" s="71" t="s">
        <v>91</v>
      </c>
      <c r="CA5" s="71" t="s">
        <v>86</v>
      </c>
      <c r="CB5" s="71" t="s">
        <v>87</v>
      </c>
      <c r="CC5" s="71" t="s">
        <v>88</v>
      </c>
      <c r="CD5" s="71" t="s">
        <v>89</v>
      </c>
      <c r="CE5" s="71" t="s">
        <v>90</v>
      </c>
      <c r="CF5" s="71" t="s">
        <v>92</v>
      </c>
      <c r="CG5" s="71" t="s">
        <v>93</v>
      </c>
      <c r="CH5" s="71" t="s">
        <v>94</v>
      </c>
      <c r="CI5" s="71" t="s">
        <v>95</v>
      </c>
      <c r="CJ5" s="71" t="s">
        <v>96</v>
      </c>
      <c r="CK5" s="71" t="s">
        <v>91</v>
      </c>
      <c r="CL5" s="71" t="s">
        <v>86</v>
      </c>
      <c r="CM5" s="71" t="s">
        <v>87</v>
      </c>
      <c r="CN5" s="71" t="s">
        <v>88</v>
      </c>
      <c r="CO5" s="71" t="s">
        <v>89</v>
      </c>
      <c r="CP5" s="71" t="s">
        <v>90</v>
      </c>
      <c r="CQ5" s="71" t="s">
        <v>92</v>
      </c>
      <c r="CR5" s="71" t="s">
        <v>93</v>
      </c>
      <c r="CS5" s="71" t="s">
        <v>94</v>
      </c>
      <c r="CT5" s="71" t="s">
        <v>95</v>
      </c>
      <c r="CU5" s="71" t="s">
        <v>96</v>
      </c>
      <c r="CV5" s="71" t="s">
        <v>91</v>
      </c>
      <c r="CW5" s="71" t="s">
        <v>86</v>
      </c>
      <c r="CX5" s="71" t="s">
        <v>87</v>
      </c>
      <c r="CY5" s="71" t="s">
        <v>88</v>
      </c>
      <c r="CZ5" s="71" t="s">
        <v>89</v>
      </c>
      <c r="DA5" s="71" t="s">
        <v>90</v>
      </c>
      <c r="DB5" s="71" t="s">
        <v>92</v>
      </c>
      <c r="DC5" s="71" t="s">
        <v>93</v>
      </c>
      <c r="DD5" s="71" t="s">
        <v>94</v>
      </c>
      <c r="DE5" s="71" t="s">
        <v>95</v>
      </c>
      <c r="DF5" s="71" t="s">
        <v>96</v>
      </c>
      <c r="DG5" s="71" t="s">
        <v>91</v>
      </c>
      <c r="DH5" s="71" t="s">
        <v>86</v>
      </c>
      <c r="DI5" s="71" t="s">
        <v>87</v>
      </c>
      <c r="DJ5" s="71" t="s">
        <v>88</v>
      </c>
      <c r="DK5" s="71" t="s">
        <v>89</v>
      </c>
      <c r="DL5" s="71" t="s">
        <v>90</v>
      </c>
      <c r="DM5" s="71" t="s">
        <v>92</v>
      </c>
      <c r="DN5" s="71" t="s">
        <v>93</v>
      </c>
      <c r="DO5" s="71" t="s">
        <v>94</v>
      </c>
      <c r="DP5" s="71" t="s">
        <v>95</v>
      </c>
      <c r="DQ5" s="71" t="s">
        <v>96</v>
      </c>
      <c r="DR5" s="71" t="s">
        <v>91</v>
      </c>
      <c r="DS5" s="71" t="s">
        <v>86</v>
      </c>
      <c r="DT5" s="71" t="s">
        <v>87</v>
      </c>
      <c r="DU5" s="71" t="s">
        <v>88</v>
      </c>
      <c r="DV5" s="71" t="s">
        <v>89</v>
      </c>
      <c r="DW5" s="71" t="s">
        <v>90</v>
      </c>
      <c r="DX5" s="71" t="s">
        <v>92</v>
      </c>
      <c r="DY5" s="71" t="s">
        <v>93</v>
      </c>
      <c r="DZ5" s="71" t="s">
        <v>94</v>
      </c>
      <c r="EA5" s="71" t="s">
        <v>95</v>
      </c>
      <c r="EB5" s="71" t="s">
        <v>96</v>
      </c>
      <c r="EC5" s="71" t="s">
        <v>91</v>
      </c>
      <c r="ED5" s="71" t="s">
        <v>86</v>
      </c>
      <c r="EE5" s="71" t="s">
        <v>87</v>
      </c>
      <c r="EF5" s="71" t="s">
        <v>88</v>
      </c>
      <c r="EG5" s="71" t="s">
        <v>89</v>
      </c>
      <c r="EH5" s="71" t="s">
        <v>90</v>
      </c>
      <c r="EI5" s="71" t="s">
        <v>92</v>
      </c>
      <c r="EJ5" s="71" t="s">
        <v>93</v>
      </c>
      <c r="EK5" s="71" t="s">
        <v>94</v>
      </c>
      <c r="EL5" s="71" t="s">
        <v>95</v>
      </c>
      <c r="EM5" s="71" t="s">
        <v>96</v>
      </c>
      <c r="EN5" s="71" t="s">
        <v>91</v>
      </c>
    </row>
    <row r="6" spans="1:144" s="59" customFormat="1">
      <c r="A6" s="60" t="s">
        <v>97</v>
      </c>
      <c r="B6" s="65">
        <f t="shared" ref="B6:W6" si="1">B7</f>
        <v>2018</v>
      </c>
      <c r="C6" s="65">
        <f t="shared" si="1"/>
        <v>192121</v>
      </c>
      <c r="D6" s="65">
        <f t="shared" si="1"/>
        <v>47</v>
      </c>
      <c r="E6" s="65">
        <f t="shared" si="1"/>
        <v>1</v>
      </c>
      <c r="F6" s="65">
        <f t="shared" si="1"/>
        <v>0</v>
      </c>
      <c r="G6" s="65">
        <f t="shared" si="1"/>
        <v>0</v>
      </c>
      <c r="H6" s="65" t="str">
        <f t="shared" si="1"/>
        <v>山梨県　上野原市</v>
      </c>
      <c r="I6" s="65" t="str">
        <f t="shared" si="1"/>
        <v>法非適用</v>
      </c>
      <c r="J6" s="65" t="str">
        <f t="shared" si="1"/>
        <v>水道事業</v>
      </c>
      <c r="K6" s="65" t="str">
        <f t="shared" si="1"/>
        <v>簡易水道事業</v>
      </c>
      <c r="L6" s="65" t="str">
        <f t="shared" si="1"/>
        <v>D3</v>
      </c>
      <c r="M6" s="65" t="str">
        <f t="shared" si="1"/>
        <v>非設置</v>
      </c>
      <c r="N6" s="74" t="str">
        <f t="shared" si="1"/>
        <v>-</v>
      </c>
      <c r="O6" s="74" t="str">
        <f t="shared" si="1"/>
        <v>該当数値なし</v>
      </c>
      <c r="P6" s="74">
        <f t="shared" si="1"/>
        <v>20.58</v>
      </c>
      <c r="Q6" s="74">
        <f t="shared" si="1"/>
        <v>2430</v>
      </c>
      <c r="R6" s="74">
        <f t="shared" si="1"/>
        <v>23370</v>
      </c>
      <c r="S6" s="74">
        <f t="shared" si="1"/>
        <v>170.57</v>
      </c>
      <c r="T6" s="74">
        <f t="shared" si="1"/>
        <v>137.01</v>
      </c>
      <c r="U6" s="74">
        <f t="shared" si="1"/>
        <v>4773</v>
      </c>
      <c r="V6" s="74">
        <f t="shared" si="1"/>
        <v>14.7</v>
      </c>
      <c r="W6" s="74">
        <f t="shared" si="1"/>
        <v>324.69</v>
      </c>
      <c r="X6" s="80">
        <f t="shared" ref="X6:AG6" si="2">IF(X7="",NA(),X7)</f>
        <v>100.4</v>
      </c>
      <c r="Y6" s="80">
        <f t="shared" si="2"/>
        <v>102.16</v>
      </c>
      <c r="Z6" s="80">
        <f t="shared" si="2"/>
        <v>96.19</v>
      </c>
      <c r="AA6" s="80">
        <f t="shared" si="2"/>
        <v>98.76</v>
      </c>
      <c r="AB6" s="80">
        <f t="shared" si="2"/>
        <v>102.26</v>
      </c>
      <c r="AC6" s="80">
        <f t="shared" si="2"/>
        <v>75.09</v>
      </c>
      <c r="AD6" s="80">
        <f t="shared" si="2"/>
        <v>75.34</v>
      </c>
      <c r="AE6" s="80">
        <f t="shared" si="2"/>
        <v>77.56</v>
      </c>
      <c r="AF6" s="80">
        <f t="shared" si="2"/>
        <v>78.510000000000005</v>
      </c>
      <c r="AG6" s="80">
        <f t="shared" si="2"/>
        <v>77.91</v>
      </c>
      <c r="AH6" s="74" t="str">
        <f>IF(AH7="","",IF(AH7="-","【-】","【"&amp;SUBSTITUTE(TEXT(AH7,"#,##0.00"),"-","△")&amp;"】"))</f>
        <v>【75.60】</v>
      </c>
      <c r="AI6" s="74" t="e">
        <f t="shared" ref="AI6:AR6" si="3">IF(AI7="",NA(),AI7)</f>
        <v>#N/A</v>
      </c>
      <c r="AJ6" s="74" t="e">
        <f t="shared" si="3"/>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str">
        <f>IF(AS7="","",IF(AS7="-","【-】","【"&amp;SUBSTITUTE(TEXT(AS7,"#,##0.00"),"-","△")&amp;"】"))</f>
        <v/>
      </c>
      <c r="AT6" s="74" t="e">
        <f t="shared" ref="AT6:BC6" si="4">IF(AT7="",NA(),AT7)</f>
        <v>#N/A</v>
      </c>
      <c r="AU6" s="74" t="e">
        <f t="shared" si="4"/>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str">
        <f>IF(BD7="","",IF(BD7="-","【-】","【"&amp;SUBSTITUTE(TEXT(BD7,"#,##0.00"),"-","△")&amp;"】"))</f>
        <v/>
      </c>
      <c r="BE6" s="80">
        <f t="shared" ref="BE6:BN6" si="5">IF(BE7="",NA(),BE7)</f>
        <v>152.33000000000001</v>
      </c>
      <c r="BF6" s="80">
        <f t="shared" si="5"/>
        <v>144.68</v>
      </c>
      <c r="BG6" s="80">
        <f t="shared" si="5"/>
        <v>129.97</v>
      </c>
      <c r="BH6" s="80">
        <f t="shared" si="5"/>
        <v>114.79</v>
      </c>
      <c r="BI6" s="80">
        <f t="shared" si="5"/>
        <v>106.47</v>
      </c>
      <c r="BJ6" s="80">
        <f t="shared" si="5"/>
        <v>1228.58</v>
      </c>
      <c r="BK6" s="80">
        <f t="shared" si="5"/>
        <v>1280.18</v>
      </c>
      <c r="BL6" s="80">
        <f t="shared" si="5"/>
        <v>1144.79</v>
      </c>
      <c r="BM6" s="80">
        <f t="shared" si="5"/>
        <v>1061.58</v>
      </c>
      <c r="BN6" s="80">
        <f t="shared" si="5"/>
        <v>1007.7</v>
      </c>
      <c r="BO6" s="74" t="str">
        <f>IF(BO7="","",IF(BO7="-","【-】","【"&amp;SUBSTITUTE(TEXT(BO7,"#,##0.00"),"-","△")&amp;"】"))</f>
        <v>【1,074.14】</v>
      </c>
      <c r="BP6" s="80">
        <f t="shared" ref="BP6:BY6" si="6">IF(BP7="",NA(),BP7)</f>
        <v>57.58</v>
      </c>
      <c r="BQ6" s="80">
        <f t="shared" si="6"/>
        <v>52.95</v>
      </c>
      <c r="BR6" s="80">
        <f t="shared" si="6"/>
        <v>49.57</v>
      </c>
      <c r="BS6" s="80">
        <f t="shared" si="6"/>
        <v>35.96</v>
      </c>
      <c r="BT6" s="80">
        <f t="shared" si="6"/>
        <v>49.97</v>
      </c>
      <c r="BU6" s="80">
        <f t="shared" si="6"/>
        <v>53.81</v>
      </c>
      <c r="BV6" s="80">
        <f t="shared" si="6"/>
        <v>53.62</v>
      </c>
      <c r="BW6" s="80">
        <f t="shared" si="6"/>
        <v>56.04</v>
      </c>
      <c r="BX6" s="80">
        <f t="shared" si="6"/>
        <v>58.52</v>
      </c>
      <c r="BY6" s="80">
        <f t="shared" si="6"/>
        <v>59.22</v>
      </c>
      <c r="BZ6" s="74" t="str">
        <f>IF(BZ7="","",IF(BZ7="-","【-】","【"&amp;SUBSTITUTE(TEXT(BZ7,"#,##0.00"),"-","△")&amp;"】"))</f>
        <v>【54.36】</v>
      </c>
      <c r="CA6" s="80">
        <f t="shared" ref="CA6:CJ6" si="7">IF(CA7="",NA(),CA7)</f>
        <v>134.94</v>
      </c>
      <c r="CB6" s="80">
        <f t="shared" si="7"/>
        <v>141.96</v>
      </c>
      <c r="CC6" s="80">
        <f t="shared" si="7"/>
        <v>154.47</v>
      </c>
      <c r="CD6" s="80">
        <f t="shared" si="7"/>
        <v>215.41</v>
      </c>
      <c r="CE6" s="80">
        <f t="shared" si="7"/>
        <v>155.47999999999999</v>
      </c>
      <c r="CF6" s="80">
        <f t="shared" si="7"/>
        <v>284.64999999999998</v>
      </c>
      <c r="CG6" s="80">
        <f t="shared" si="7"/>
        <v>287.7</v>
      </c>
      <c r="CH6" s="80">
        <f t="shared" si="7"/>
        <v>304.35000000000002</v>
      </c>
      <c r="CI6" s="80">
        <f t="shared" si="7"/>
        <v>296.3</v>
      </c>
      <c r="CJ6" s="80">
        <f t="shared" si="7"/>
        <v>292.89999999999998</v>
      </c>
      <c r="CK6" s="74" t="str">
        <f>IF(CK7="","",IF(CK7="-","【-】","【"&amp;SUBSTITUTE(TEXT(CK7,"#,##0.00"),"-","△")&amp;"】"))</f>
        <v>【296.40】</v>
      </c>
      <c r="CL6" s="80">
        <f t="shared" ref="CL6:CU6" si="8">IF(CL7="",NA(),CL7)</f>
        <v>49.97</v>
      </c>
      <c r="CM6" s="80">
        <f t="shared" si="8"/>
        <v>50.77</v>
      </c>
      <c r="CN6" s="80">
        <f t="shared" si="8"/>
        <v>54.38</v>
      </c>
      <c r="CO6" s="80">
        <f t="shared" si="8"/>
        <v>62.62</v>
      </c>
      <c r="CP6" s="80">
        <f t="shared" si="8"/>
        <v>65.680000000000007</v>
      </c>
      <c r="CQ6" s="80">
        <f t="shared" si="8"/>
        <v>58.96</v>
      </c>
      <c r="CR6" s="80">
        <f t="shared" si="8"/>
        <v>58.1</v>
      </c>
      <c r="CS6" s="80">
        <f t="shared" si="8"/>
        <v>55.9</v>
      </c>
      <c r="CT6" s="80">
        <f t="shared" si="8"/>
        <v>57.3</v>
      </c>
      <c r="CU6" s="80">
        <f t="shared" si="8"/>
        <v>56.76</v>
      </c>
      <c r="CV6" s="74" t="str">
        <f>IF(CV7="","",IF(CV7="-","【-】","【"&amp;SUBSTITUTE(TEXT(CV7,"#,##0.00"),"-","△")&amp;"】"))</f>
        <v>【55.95】</v>
      </c>
      <c r="CW6" s="80">
        <f t="shared" ref="CW6:DF6" si="9">IF(CW7="",NA(),CW7)</f>
        <v>83.48</v>
      </c>
      <c r="CX6" s="80">
        <f t="shared" si="9"/>
        <v>82.33</v>
      </c>
      <c r="CY6" s="80">
        <f t="shared" si="9"/>
        <v>76.92</v>
      </c>
      <c r="CZ6" s="80">
        <f t="shared" si="9"/>
        <v>67.959999999999994</v>
      </c>
      <c r="DA6" s="80">
        <f t="shared" si="9"/>
        <v>64.47</v>
      </c>
      <c r="DB6" s="80">
        <f t="shared" si="9"/>
        <v>76.58</v>
      </c>
      <c r="DC6" s="80">
        <f t="shared" si="9"/>
        <v>76.69</v>
      </c>
      <c r="DD6" s="80">
        <f t="shared" si="9"/>
        <v>73.28</v>
      </c>
      <c r="DE6" s="80">
        <f t="shared" si="9"/>
        <v>72.42</v>
      </c>
      <c r="DF6" s="80">
        <f t="shared" si="9"/>
        <v>73.069999999999993</v>
      </c>
      <c r="DG6" s="74" t="str">
        <f>IF(DG7="","",IF(DG7="-","【-】","【"&amp;SUBSTITUTE(TEXT(DG7,"#,##0.00"),"-","△")&amp;"】"))</f>
        <v>【73.77】</v>
      </c>
      <c r="DH6" s="74" t="e">
        <f t="shared" ref="DH6:DQ6" si="10">IF(DH7="",NA(),DH7)</f>
        <v>#N/A</v>
      </c>
      <c r="DI6" s="74" t="e">
        <f t="shared" si="10"/>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str">
        <f>IF(DR7="","",IF(DR7="-","【-】","【"&amp;SUBSTITUTE(TEXT(DR7,"#,##0.00"),"-","△")&amp;"】"))</f>
        <v/>
      </c>
      <c r="DS6" s="74" t="e">
        <f t="shared" ref="DS6:EB6" si="11">IF(DS7="",NA(),DS7)</f>
        <v>#N/A</v>
      </c>
      <c r="DT6" s="74" t="e">
        <f t="shared" si="11"/>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str">
        <f>IF(EC7="","",IF(EC7="-","【-】","【"&amp;SUBSTITUTE(TEXT(EC7,"#,##0.00"),"-","△")&amp;"】"))</f>
        <v/>
      </c>
      <c r="ED6" s="80">
        <f t="shared" ref="ED6:EM6" si="12">IF(ED7="",NA(),ED7)</f>
        <v>0.15</v>
      </c>
      <c r="EE6" s="74">
        <f t="shared" si="12"/>
        <v>0</v>
      </c>
      <c r="EF6" s="74">
        <f t="shared" si="12"/>
        <v>0</v>
      </c>
      <c r="EG6" s="74">
        <f t="shared" si="12"/>
        <v>0</v>
      </c>
      <c r="EH6" s="74">
        <f t="shared" si="12"/>
        <v>0</v>
      </c>
      <c r="EI6" s="80">
        <f t="shared" si="12"/>
        <v>0.98</v>
      </c>
      <c r="EJ6" s="80">
        <f t="shared" si="12"/>
        <v>0.76</v>
      </c>
      <c r="EK6" s="80">
        <f t="shared" si="12"/>
        <v>0.53</v>
      </c>
      <c r="EL6" s="80">
        <f t="shared" si="12"/>
        <v>0.72</v>
      </c>
      <c r="EM6" s="80">
        <f t="shared" si="12"/>
        <v>0.53</v>
      </c>
      <c r="EN6" s="74" t="str">
        <f>IF(EN7="","",IF(EN7="-","【-】","【"&amp;SUBSTITUTE(TEXT(EN7,"#,##0.00"),"-","△")&amp;"】"))</f>
        <v>【0.54】</v>
      </c>
    </row>
    <row r="7" spans="1:144" s="59" customFormat="1">
      <c r="A7" s="60"/>
      <c r="B7" s="66">
        <v>2018</v>
      </c>
      <c r="C7" s="66">
        <v>192121</v>
      </c>
      <c r="D7" s="66">
        <v>47</v>
      </c>
      <c r="E7" s="66">
        <v>1</v>
      </c>
      <c r="F7" s="66">
        <v>0</v>
      </c>
      <c r="G7" s="66">
        <v>0</v>
      </c>
      <c r="H7" s="66" t="s">
        <v>80</v>
      </c>
      <c r="I7" s="66" t="s">
        <v>98</v>
      </c>
      <c r="J7" s="66" t="s">
        <v>99</v>
      </c>
      <c r="K7" s="66" t="s">
        <v>100</v>
      </c>
      <c r="L7" s="66" t="s">
        <v>101</v>
      </c>
      <c r="M7" s="66" t="s">
        <v>12</v>
      </c>
      <c r="N7" s="75" t="s">
        <v>40</v>
      </c>
      <c r="O7" s="75" t="s">
        <v>102</v>
      </c>
      <c r="P7" s="75">
        <v>20.58</v>
      </c>
      <c r="Q7" s="75">
        <v>2430</v>
      </c>
      <c r="R7" s="75">
        <v>23370</v>
      </c>
      <c r="S7" s="75">
        <v>170.57</v>
      </c>
      <c r="T7" s="75">
        <v>137.01</v>
      </c>
      <c r="U7" s="75">
        <v>4773</v>
      </c>
      <c r="V7" s="75">
        <v>14.7</v>
      </c>
      <c r="W7" s="75">
        <v>324.69</v>
      </c>
      <c r="X7" s="75">
        <v>100.4</v>
      </c>
      <c r="Y7" s="75">
        <v>102.16</v>
      </c>
      <c r="Z7" s="75">
        <v>96.19</v>
      </c>
      <c r="AA7" s="75">
        <v>98.76</v>
      </c>
      <c r="AB7" s="75">
        <v>102.26</v>
      </c>
      <c r="AC7" s="75">
        <v>75.09</v>
      </c>
      <c r="AD7" s="75">
        <v>75.34</v>
      </c>
      <c r="AE7" s="75">
        <v>77.56</v>
      </c>
      <c r="AF7" s="75">
        <v>78.510000000000005</v>
      </c>
      <c r="AG7" s="75">
        <v>77.91</v>
      </c>
      <c r="AH7" s="75">
        <v>75.599999999999994</v>
      </c>
      <c r="AI7" s="75"/>
      <c r="AJ7" s="75"/>
      <c r="AK7" s="75"/>
      <c r="AL7" s="75"/>
      <c r="AM7" s="75"/>
      <c r="AN7" s="75"/>
      <c r="AO7" s="75"/>
      <c r="AP7" s="75"/>
      <c r="AQ7" s="75"/>
      <c r="AR7" s="75"/>
      <c r="AS7" s="75"/>
      <c r="AT7" s="75"/>
      <c r="AU7" s="75"/>
      <c r="AV7" s="75"/>
      <c r="AW7" s="75"/>
      <c r="AX7" s="75"/>
      <c r="AY7" s="75"/>
      <c r="AZ7" s="75"/>
      <c r="BA7" s="75"/>
      <c r="BB7" s="75"/>
      <c r="BC7" s="75"/>
      <c r="BD7" s="75"/>
      <c r="BE7" s="75">
        <v>152.33000000000001</v>
      </c>
      <c r="BF7" s="75">
        <v>144.68</v>
      </c>
      <c r="BG7" s="75">
        <v>129.97</v>
      </c>
      <c r="BH7" s="75">
        <v>114.79</v>
      </c>
      <c r="BI7" s="75">
        <v>106.47</v>
      </c>
      <c r="BJ7" s="75">
        <v>1228.58</v>
      </c>
      <c r="BK7" s="75">
        <v>1280.18</v>
      </c>
      <c r="BL7" s="75">
        <v>1144.79</v>
      </c>
      <c r="BM7" s="75">
        <v>1061.58</v>
      </c>
      <c r="BN7" s="75">
        <v>1007.7</v>
      </c>
      <c r="BO7" s="75">
        <v>1074.1400000000001</v>
      </c>
      <c r="BP7" s="75">
        <v>57.58</v>
      </c>
      <c r="BQ7" s="75">
        <v>52.95</v>
      </c>
      <c r="BR7" s="75">
        <v>49.57</v>
      </c>
      <c r="BS7" s="75">
        <v>35.96</v>
      </c>
      <c r="BT7" s="75">
        <v>49.97</v>
      </c>
      <c r="BU7" s="75">
        <v>53.81</v>
      </c>
      <c r="BV7" s="75">
        <v>53.62</v>
      </c>
      <c r="BW7" s="75">
        <v>56.04</v>
      </c>
      <c r="BX7" s="75">
        <v>58.52</v>
      </c>
      <c r="BY7" s="75">
        <v>59.22</v>
      </c>
      <c r="BZ7" s="75">
        <v>54.36</v>
      </c>
      <c r="CA7" s="75">
        <v>134.94</v>
      </c>
      <c r="CB7" s="75">
        <v>141.96</v>
      </c>
      <c r="CC7" s="75">
        <v>154.47</v>
      </c>
      <c r="CD7" s="75">
        <v>215.41</v>
      </c>
      <c r="CE7" s="75">
        <v>155.47999999999999</v>
      </c>
      <c r="CF7" s="75">
        <v>284.64999999999998</v>
      </c>
      <c r="CG7" s="75">
        <v>287.7</v>
      </c>
      <c r="CH7" s="75">
        <v>304.35000000000002</v>
      </c>
      <c r="CI7" s="75">
        <v>296.3</v>
      </c>
      <c r="CJ7" s="75">
        <v>292.89999999999998</v>
      </c>
      <c r="CK7" s="75">
        <v>296.39999999999998</v>
      </c>
      <c r="CL7" s="75">
        <v>49.97</v>
      </c>
      <c r="CM7" s="75">
        <v>50.77</v>
      </c>
      <c r="CN7" s="75">
        <v>54.38</v>
      </c>
      <c r="CO7" s="75">
        <v>62.62</v>
      </c>
      <c r="CP7" s="75">
        <v>65.680000000000007</v>
      </c>
      <c r="CQ7" s="75">
        <v>58.96</v>
      </c>
      <c r="CR7" s="75">
        <v>58.1</v>
      </c>
      <c r="CS7" s="75">
        <v>55.9</v>
      </c>
      <c r="CT7" s="75">
        <v>57.3</v>
      </c>
      <c r="CU7" s="75">
        <v>56.76</v>
      </c>
      <c r="CV7" s="75">
        <v>55.95</v>
      </c>
      <c r="CW7" s="75">
        <v>83.48</v>
      </c>
      <c r="CX7" s="75">
        <v>82.33</v>
      </c>
      <c r="CY7" s="75">
        <v>76.92</v>
      </c>
      <c r="CZ7" s="75">
        <v>67.959999999999994</v>
      </c>
      <c r="DA7" s="75">
        <v>64.47</v>
      </c>
      <c r="DB7" s="75">
        <v>76.58</v>
      </c>
      <c r="DC7" s="75">
        <v>76.69</v>
      </c>
      <c r="DD7" s="75">
        <v>73.28</v>
      </c>
      <c r="DE7" s="75">
        <v>72.42</v>
      </c>
      <c r="DF7" s="75">
        <v>73.069999999999993</v>
      </c>
      <c r="DG7" s="75">
        <v>73.77</v>
      </c>
      <c r="DH7" s="75"/>
      <c r="DI7" s="75"/>
      <c r="DJ7" s="75"/>
      <c r="DK7" s="75"/>
      <c r="DL7" s="75"/>
      <c r="DM7" s="75"/>
      <c r="DN7" s="75"/>
      <c r="DO7" s="75"/>
      <c r="DP7" s="75"/>
      <c r="DQ7" s="75"/>
      <c r="DR7" s="75"/>
      <c r="DS7" s="75"/>
      <c r="DT7" s="75"/>
      <c r="DU7" s="75"/>
      <c r="DV7" s="75"/>
      <c r="DW7" s="75"/>
      <c r="DX7" s="75"/>
      <c r="DY7" s="75"/>
      <c r="DZ7" s="75"/>
      <c r="EA7" s="75"/>
      <c r="EB7" s="75"/>
      <c r="EC7" s="75"/>
      <c r="ED7" s="75">
        <v>0.15</v>
      </c>
      <c r="EE7" s="75">
        <v>0</v>
      </c>
      <c r="EF7" s="75">
        <v>0</v>
      </c>
      <c r="EG7" s="75">
        <v>0</v>
      </c>
      <c r="EH7" s="75">
        <v>0</v>
      </c>
      <c r="EI7" s="75">
        <v>0.98</v>
      </c>
      <c r="EJ7" s="75">
        <v>0.76</v>
      </c>
      <c r="EK7" s="75">
        <v>0.53</v>
      </c>
      <c r="EL7" s="75">
        <v>0.72</v>
      </c>
      <c r="EM7" s="75">
        <v>0.53</v>
      </c>
      <c r="EN7" s="75">
        <v>0.54</v>
      </c>
    </row>
    <row r="8" spans="1:144">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row>
    <row r="9" spans="1:144">
      <c r="A9" s="61"/>
      <c r="B9" s="61" t="s">
        <v>103</v>
      </c>
      <c r="C9" s="61" t="s">
        <v>104</v>
      </c>
      <c r="D9" s="61" t="s">
        <v>105</v>
      </c>
      <c r="E9" s="61" t="s">
        <v>106</v>
      </c>
      <c r="F9" s="61" t="s">
        <v>107</v>
      </c>
      <c r="X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4">
      <c r="A10" s="61" t="s">
        <v>55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奈良 集平</cp:lastModifiedBy>
  <dcterms:created xsi:type="dcterms:W3CDTF">2019-12-05T04:37:02Z</dcterms:created>
  <dcterms:modified xsi:type="dcterms:W3CDTF">2020-02-04T23:48:42Z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2020-02-04T23:48:42Z</vt:filetime>
  </property>
</Properties>
</file>