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公営企業部\業務課\総務担当\010　水道総務\09　会計運営\03経営比較分析表\H31\"/>
    </mc:Choice>
  </mc:AlternateContent>
  <workbookProtection workbookAlgorithmName="SHA-512" workbookHashValue="upzsDqlomE9XulMZeiMTJ+psWpUBM7govJt4QNCj7v0BFFEqaV7/xbGqZ+/ai3xGsZKOMjZ2mOHuumipzXyT7w==" workbookSaltValue="VlepftpRNQLRD+1jx2Mkv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<sst xmlns="http://schemas.openxmlformats.org/spreadsheetml/2006/main" count="225" uniqueCount="112">
  <si>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</si>
  <si>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</si>
  <si>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</si>
  <si>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</si>
  <si>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</si>
  <si>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</si>
  <si>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</si>
  <si>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</si>
  <si>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</si>
  <si>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</si>
  <si>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</si>
  <si>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</si>
  <si>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</si>
  <si>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</si>
  <si>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</si>
  <si>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</si>
  <si>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</si>
  <si>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</si>
  <si>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</si>
  <si>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</si>
  <si>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</si>
  <si>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</si>
  <si>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</si>
  <si>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</si>
  <si>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</si>
  <si>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</si>
  <si>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</si>
  <si>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</si>
  <si>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</si>
  <si>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</si>
  <si>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</si>
  <si>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</si>
  <si>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</si>
  <si>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</si>
  <si>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</si>
  <si>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</si>
  <si>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</si>
  <si>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</si>
  <si>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</si>
  <si>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</si>
  <si>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</si>
  <si>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</si>
  <si>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</si>
  <si>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</si>
  <si>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</si>
  <si>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</si>
  <si>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</si>
  <si>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</si>
  <si>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</si>
  <si>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</si>
  <si>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</si>
  <si>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</si>
  <si>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</si>
  <si>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</si>
  <si>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</si>
  <si>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</si>
  <si>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</si>
  <si>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</si>
  <si>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</si>
  <si>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</si>
  <si>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</si>
  <si>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</si>
  <si>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</si>
  <si>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</si>
  <si>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</si>
  <si>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</si>
  <si>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</si>
  <si>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</si>
  <si>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</si>
  <si>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</si>
  <si>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</si>
  <si>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</si>
  <si>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</si>
  <si>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</si>
  <si>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</si>
  <si>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</si>
  <si>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</si>
  <si>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</si>
  <si>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</si>
  <si>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</si>
  <si>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</si>
  <si>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</si>
  <si>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</si>
  <si>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</si>
  <si>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</si>
  <si>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</si>
  <si>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</si>
  <si>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</si>
  <si>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</si>
  <si>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</si>
  <si>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</si>
  <si>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</si>
  <si>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</si>
  <si>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</si>
  <si>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</si>
  <si>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</si>
  <si>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</si>
  <si>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</si>
  <si>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</si>
  <si>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</si>
  <si>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</si>
  <si>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</si>
  <si>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</si>
  <si>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</si>
  <si>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</si>
  <si>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</si>
  <si>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</si>
  <si>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</si>
  <si>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</si>
  <si>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③管路更新率については、現状、施設利用率、有収率ともに高い水準を保っているため、あまり費用をかけていない状況である。
　しかし、今後、老朽化に伴い施設利用率、有収率ともに下がってくることも予想されるため、中長期計画を策定するなど、将来を見据えた更新計画作る必要がある。</t>
    <rPh sb="2" eb="4">
      <t>カンロ</t>
    </rPh>
    <rPh sb="4" eb="6">
      <t>コウシン</t>
    </rPh>
    <rPh sb="6" eb="7">
      <t>リツ</t>
    </rPh>
    <rPh sb="13" eb="15">
      <t>ゲンジョウ</t>
    </rPh>
    <rPh sb="16" eb="18">
      <t>シセツ</t>
    </rPh>
    <rPh sb="18" eb="20">
      <t>リヨウ</t>
    </rPh>
    <rPh sb="20" eb="21">
      <t>リツ</t>
    </rPh>
    <rPh sb="22" eb="25">
      <t>ユウシュウリツ</t>
    </rPh>
    <rPh sb="28" eb="29">
      <t>タカ</t>
    </rPh>
    <rPh sb="30" eb="32">
      <t>スイジュン</t>
    </rPh>
    <rPh sb="33" eb="34">
      <t>タモ</t>
    </rPh>
    <rPh sb="44" eb="46">
      <t>ヒヨウ</t>
    </rPh>
    <rPh sb="53" eb="55">
      <t>ジョウキョウ</t>
    </rPh>
    <rPh sb="65" eb="67">
      <t>コンゴ</t>
    </rPh>
    <rPh sb="68" eb="71">
      <t>ロウキュウカ</t>
    </rPh>
    <rPh sb="72" eb="73">
      <t>トモナ</t>
    </rPh>
    <rPh sb="74" eb="76">
      <t>シセツ</t>
    </rPh>
    <rPh sb="76" eb="78">
      <t>リヨウ</t>
    </rPh>
    <rPh sb="78" eb="79">
      <t>リツ</t>
    </rPh>
    <rPh sb="80" eb="83">
      <t>ユウシュウリツ</t>
    </rPh>
    <rPh sb="86" eb="87">
      <t>サ</t>
    </rPh>
    <rPh sb="95" eb="97">
      <t>ヨソウ</t>
    </rPh>
    <rPh sb="103" eb="106">
      <t>チュウチョウキ</t>
    </rPh>
    <rPh sb="106" eb="108">
      <t>ケイカク</t>
    </rPh>
    <rPh sb="109" eb="111">
      <t>サクテイ</t>
    </rPh>
    <rPh sb="116" eb="118">
      <t>ショウライ</t>
    </rPh>
    <rPh sb="119" eb="121">
      <t>ミス</t>
    </rPh>
    <rPh sb="123" eb="125">
      <t>コウシン</t>
    </rPh>
    <rPh sb="125" eb="127">
      <t>ケイカク</t>
    </rPh>
    <rPh sb="127" eb="128">
      <t>ツク</t>
    </rPh>
    <rPh sb="129" eb="131">
      <t>ヒツヨウ</t>
    </rPh>
    <phoneticPr fontId="4"/>
  </si>
  <si>
    <t>　①収益的収支比率について、平均を上回っている。平成30年度に料金改定を行ったが、収益の1/2は一般会計繰入金で、比率も100%を下回っている年度もあり、安定した運営とは言えない状況にある。
　要因としては、簡易水道事業は、決算規模が1千万円から2千万円ほどと小さく、費用の多くを施設の維持管理費が占めているため、管路整備工事の実施の有無により、決算額が大きく変動してしまうためである。
　④企業債残高対給水収益比率は、企業債の借入は無く償還のみのため低くなっている。
　⑤料金回収率は、使用料改定で改善したが、依然として100%を大きく下回っている。施設の維持管理費は一般会計繰入金によって運営している状況であるため、健全性が保たれているとは言えない状況である。
　⑥給水原価は、有収水量に対して費用の割合が低いため、平均より原価は低い。
　⑦施設利用率、⑧有収率ともに平均値よりも高い水準を保っている。</t>
    <rPh sb="2" eb="5">
      <t>シュウエキテキ</t>
    </rPh>
    <rPh sb="5" eb="7">
      <t>シュウシ</t>
    </rPh>
    <rPh sb="7" eb="9">
      <t>ヒリツ</t>
    </rPh>
    <rPh sb="14" eb="16">
      <t>ヘイキン</t>
    </rPh>
    <rPh sb="17" eb="19">
      <t>ウワマワ</t>
    </rPh>
    <rPh sb="24" eb="26">
      <t>ヘイセイ</t>
    </rPh>
    <rPh sb="28" eb="30">
      <t>ネンド</t>
    </rPh>
    <rPh sb="31" eb="33">
      <t>リョウキン</t>
    </rPh>
    <rPh sb="33" eb="35">
      <t>カイテイ</t>
    </rPh>
    <rPh sb="36" eb="37">
      <t>オコナ</t>
    </rPh>
    <rPh sb="41" eb="43">
      <t>シュウエキ</t>
    </rPh>
    <rPh sb="48" eb="50">
      <t>イッパン</t>
    </rPh>
    <rPh sb="50" eb="52">
      <t>カイケイ</t>
    </rPh>
    <rPh sb="52" eb="54">
      <t>クリイレ</t>
    </rPh>
    <rPh sb="54" eb="55">
      <t>キン</t>
    </rPh>
    <rPh sb="57" eb="59">
      <t>ヒリツ</t>
    </rPh>
    <rPh sb="65" eb="67">
      <t>シタマワ</t>
    </rPh>
    <rPh sb="71" eb="73">
      <t>ネンド</t>
    </rPh>
    <rPh sb="77" eb="79">
      <t>アンテイ</t>
    </rPh>
    <rPh sb="81" eb="83">
      <t>ウンエイ</t>
    </rPh>
    <rPh sb="85" eb="86">
      <t>イ</t>
    </rPh>
    <rPh sb="89" eb="91">
      <t>ジョウキョウ</t>
    </rPh>
    <rPh sb="97" eb="99">
      <t>ヨウイン</t>
    </rPh>
    <rPh sb="104" eb="106">
      <t>カンイ</t>
    </rPh>
    <rPh sb="106" eb="108">
      <t>スイドウ</t>
    </rPh>
    <rPh sb="108" eb="110">
      <t>ジギョウ</t>
    </rPh>
    <rPh sb="112" eb="114">
      <t>ケッサン</t>
    </rPh>
    <rPh sb="114" eb="116">
      <t>キボ</t>
    </rPh>
    <rPh sb="196" eb="198">
      <t>キギョウ</t>
    </rPh>
    <rPh sb="198" eb="199">
      <t>サイ</t>
    </rPh>
    <rPh sb="199" eb="201">
      <t>ザンダカ</t>
    </rPh>
    <rPh sb="201" eb="202">
      <t>タイ</t>
    </rPh>
    <rPh sb="202" eb="204">
      <t>キュウスイ</t>
    </rPh>
    <rPh sb="204" eb="206">
      <t>シュウエキ</t>
    </rPh>
    <rPh sb="206" eb="208">
      <t>ヒリツ</t>
    </rPh>
    <rPh sb="210" eb="212">
      <t>キギョウ</t>
    </rPh>
    <rPh sb="212" eb="213">
      <t>サイ</t>
    </rPh>
    <rPh sb="214" eb="216">
      <t>カリイレ</t>
    </rPh>
    <rPh sb="217" eb="218">
      <t>ナ</t>
    </rPh>
    <rPh sb="219" eb="221">
      <t>ショウカン</t>
    </rPh>
    <rPh sb="226" eb="227">
      <t>ヒク</t>
    </rPh>
    <rPh sb="237" eb="239">
      <t>リョウキン</t>
    </rPh>
    <rPh sb="239" eb="241">
      <t>カイシュウ</t>
    </rPh>
    <rPh sb="241" eb="242">
      <t>リツ</t>
    </rPh>
    <rPh sb="244" eb="247">
      <t>シヨウリョウ</t>
    </rPh>
    <rPh sb="247" eb="249">
      <t>カイテイ</t>
    </rPh>
    <rPh sb="250" eb="252">
      <t>カイゼン</t>
    </rPh>
    <rPh sb="256" eb="258">
      <t>イゼン</t>
    </rPh>
    <rPh sb="266" eb="267">
      <t>オオ</t>
    </rPh>
    <rPh sb="269" eb="271">
      <t>シタマワ</t>
    </rPh>
    <rPh sb="276" eb="278">
      <t>シセツ</t>
    </rPh>
    <rPh sb="279" eb="281">
      <t>イジ</t>
    </rPh>
    <rPh sb="281" eb="283">
      <t>カンリ</t>
    </rPh>
    <rPh sb="283" eb="284">
      <t>ヒ</t>
    </rPh>
    <rPh sb="285" eb="287">
      <t>イッパン</t>
    </rPh>
    <rPh sb="287" eb="289">
      <t>カイケイ</t>
    </rPh>
    <rPh sb="289" eb="292">
      <t>クリイレキン</t>
    </rPh>
    <rPh sb="296" eb="298">
      <t>ウンエイ</t>
    </rPh>
    <rPh sb="302" eb="304">
      <t>ジョウキョウ</t>
    </rPh>
    <rPh sb="310" eb="313">
      <t>ケンゼンセイ</t>
    </rPh>
    <rPh sb="314" eb="315">
      <t>タモ</t>
    </rPh>
    <rPh sb="322" eb="323">
      <t>イ</t>
    </rPh>
    <rPh sb="326" eb="328">
      <t>ジョウキョウ</t>
    </rPh>
    <rPh sb="335" eb="337">
      <t>キュウスイ</t>
    </rPh>
    <rPh sb="337" eb="339">
      <t>ゲンカ</t>
    </rPh>
    <rPh sb="341" eb="343">
      <t>ユウシュウ</t>
    </rPh>
    <rPh sb="343" eb="345">
      <t>スイリョウ</t>
    </rPh>
    <rPh sb="346" eb="347">
      <t>タイ</t>
    </rPh>
    <rPh sb="349" eb="351">
      <t>ヒヨウ</t>
    </rPh>
    <rPh sb="352" eb="354">
      <t>ワリアイ</t>
    </rPh>
    <rPh sb="355" eb="356">
      <t>ヒク</t>
    </rPh>
    <rPh sb="360" eb="362">
      <t>ヘイキン</t>
    </rPh>
    <rPh sb="364" eb="366">
      <t>ゲンカ</t>
    </rPh>
    <rPh sb="367" eb="368">
      <t>ヒク</t>
    </rPh>
    <rPh sb="373" eb="375">
      <t>シセツ</t>
    </rPh>
    <rPh sb="375" eb="377">
      <t>リヨウ</t>
    </rPh>
    <rPh sb="377" eb="378">
      <t>リツ</t>
    </rPh>
    <rPh sb="380" eb="383">
      <t>ユウシュウリツ</t>
    </rPh>
    <rPh sb="386" eb="389">
      <t>ヘイキンチ</t>
    </rPh>
    <rPh sb="392" eb="393">
      <t>タカ</t>
    </rPh>
    <rPh sb="394" eb="396">
      <t>スイジュン</t>
    </rPh>
    <rPh sb="397" eb="398">
      <t>タモ</t>
    </rPh>
    <phoneticPr fontId="4"/>
  </si>
  <si>
    <t>　簡易水道事業については、令和2年度より公営企業会計へ移行を予定している。
　本来なら独立採算を目指し、更なる使用料の改定を目指さなければならないところである。しかし、地域的にごく限られた高齢者の圧倒的に多い僻地なため、採算を考えた料金改定は非常に難しいと思われる。
　平成30年度に料金改定を行い、令和4年度にも再度改定を行う予定である。しかし、それでも充分な収益とは言えない。
　また、近隣との連携も地理的に困難な施設なため広域化も難しいが、今後効率化・合理化が図られる部分があるか検討していきたい。</t>
    <rPh sb="1" eb="7">
      <t>カンイスイドウジギョウ</t>
    </rPh>
    <rPh sb="13" eb="15">
      <t>レイワ</t>
    </rPh>
    <rPh sb="16" eb="18">
      <t>ネンド</t>
    </rPh>
    <rPh sb="20" eb="22">
      <t>コウエイ</t>
    </rPh>
    <rPh sb="22" eb="24">
      <t>キギョウ</t>
    </rPh>
    <rPh sb="24" eb="26">
      <t>カイケイ</t>
    </rPh>
    <rPh sb="27" eb="29">
      <t>イコウ</t>
    </rPh>
    <rPh sb="30" eb="32">
      <t>ヨテイ</t>
    </rPh>
    <rPh sb="39" eb="41">
      <t>ホンライ</t>
    </rPh>
    <rPh sb="43" eb="45">
      <t>ドクリツ</t>
    </rPh>
    <rPh sb="45" eb="47">
      <t>サイサン</t>
    </rPh>
    <rPh sb="48" eb="50">
      <t>メザ</t>
    </rPh>
    <rPh sb="52" eb="53">
      <t>サラ</t>
    </rPh>
    <rPh sb="55" eb="58">
      <t>シヨウリョウ</t>
    </rPh>
    <rPh sb="59" eb="61">
      <t>カイテイ</t>
    </rPh>
    <rPh sb="62" eb="64">
      <t>メザ</t>
    </rPh>
    <rPh sb="84" eb="87">
      <t>チイキテキ</t>
    </rPh>
    <rPh sb="90" eb="91">
      <t>カギ</t>
    </rPh>
    <rPh sb="94" eb="97">
      <t>コウレイシャ</t>
    </rPh>
    <rPh sb="98" eb="101">
      <t>アットウテキ</t>
    </rPh>
    <rPh sb="102" eb="103">
      <t>オオ</t>
    </rPh>
    <rPh sb="104" eb="106">
      <t>ヘキチ</t>
    </rPh>
    <rPh sb="110" eb="112">
      <t>サイサン</t>
    </rPh>
    <rPh sb="113" eb="114">
      <t>カンガ</t>
    </rPh>
    <rPh sb="116" eb="118">
      <t>リョウキン</t>
    </rPh>
    <rPh sb="118" eb="120">
      <t>カイテイ</t>
    </rPh>
    <rPh sb="121" eb="123">
      <t>ヒジョウ</t>
    </rPh>
    <rPh sb="124" eb="125">
      <t>ムズカ</t>
    </rPh>
    <rPh sb="128" eb="129">
      <t>オモ</t>
    </rPh>
    <rPh sb="135" eb="137">
      <t>ヘイセイ</t>
    </rPh>
    <rPh sb="139" eb="141">
      <t>ネンド</t>
    </rPh>
    <rPh sb="142" eb="144">
      <t>リョウキン</t>
    </rPh>
    <rPh sb="144" eb="146">
      <t>カイテイ</t>
    </rPh>
    <rPh sb="147" eb="148">
      <t>オコナ</t>
    </rPh>
    <rPh sb="150" eb="152">
      <t>レイワ</t>
    </rPh>
    <rPh sb="153" eb="155">
      <t>ネンド</t>
    </rPh>
    <rPh sb="157" eb="159">
      <t>サイド</t>
    </rPh>
    <rPh sb="159" eb="161">
      <t>カイテイ</t>
    </rPh>
    <rPh sb="162" eb="163">
      <t>オコナ</t>
    </rPh>
    <rPh sb="164" eb="166">
      <t>ヨテイ</t>
    </rPh>
    <rPh sb="178" eb="180">
      <t>ジュウブン</t>
    </rPh>
    <rPh sb="181" eb="183">
      <t>シュウエキ</t>
    </rPh>
    <rPh sb="185" eb="186">
      <t>イ</t>
    </rPh>
    <rPh sb="195" eb="197">
      <t>キンリン</t>
    </rPh>
    <rPh sb="199" eb="201">
      <t>レンケイ</t>
    </rPh>
    <rPh sb="202" eb="205">
      <t>チリテキ</t>
    </rPh>
    <rPh sb="206" eb="208">
      <t>コンナン</t>
    </rPh>
    <rPh sb="209" eb="211">
      <t>シセツ</t>
    </rPh>
    <rPh sb="214" eb="217">
      <t>コウイキカ</t>
    </rPh>
    <rPh sb="218" eb="219">
      <t>ムズカ</t>
    </rPh>
    <rPh sb="223" eb="225">
      <t>コンゴ</t>
    </rPh>
    <rPh sb="225" eb="228">
      <t>コウリツカ</t>
    </rPh>
    <rPh sb="229" eb="232">
      <t>ゴウリカ</t>
    </rPh>
    <rPh sb="233" eb="234">
      <t>ハカ</t>
    </rPh>
    <rPh sb="237" eb="239">
      <t>ブブン</t>
    </rPh>
    <rPh sb="243" eb="24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</si>
</sst>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58-4B04-BF83-EE4851B6E29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EA58-4B04-BF83-EE4851B6E29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60.4</c:v>
                </c:pt>
                <c:pt idx="1">
                  <c:v>62.11</c:v>
                </c:pt>
                <c:pt idx="2">
                  <c:v>49.91</c:v>
                </c:pt>
                <c:pt idx="3">
                  <c:v>66.75</c:v>
                </c:pt>
                <c:pt idx="4">
                  <c:v>60.49</c:v>
                </c:pt>
              </c:numCache>
            </c:numRef>
          </c:val>
          <c:extLst>
            <c:ext xmlns:c16="http://schemas.microsoft.com/office/drawing/2014/chart" uri="{C3380CC4-5D6E-409C-BE32-E72D297353CC}">
              <c16:uniqueId val="{00000000-7AB3-48E3-8BD2-8B9B2014541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7AB3-48E3-8BD2-8B9B2014541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90.46</c:v>
                </c:pt>
                <c:pt idx="1">
                  <c:v>89.99</c:v>
                </c:pt>
                <c:pt idx="2">
                  <c:v>92.57</c:v>
                </c:pt>
                <c:pt idx="3">
                  <c:v>90</c:v>
                </c:pt>
                <c:pt idx="4">
                  <c:v>92.59</c:v>
                </c:pt>
              </c:numCache>
            </c:numRef>
          </c:val>
          <c:extLst>
            <c:ext xmlns:c16="http://schemas.microsoft.com/office/drawing/2014/chart" uri="{C3380CC4-5D6E-409C-BE32-E72D297353CC}">
              <c16:uniqueId val="{00000000-E749-4F48-B524-AAF23DD9FAF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E749-4F48-B524-AAF23DD9FAF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140.22999999999999</c:v>
                </c:pt>
                <c:pt idx="1">
                  <c:v>96.62</c:v>
                </c:pt>
                <c:pt idx="2">
                  <c:v>107.21</c:v>
                </c:pt>
                <c:pt idx="3">
                  <c:v>71.45</c:v>
                </c:pt>
                <c:pt idx="4">
                  <c:v>105.86</c:v>
                </c:pt>
              </c:numCache>
            </c:numRef>
          </c:val>
          <c:extLst>
            <c:ext xmlns:c16="http://schemas.microsoft.com/office/drawing/2014/chart" uri="{C3380CC4-5D6E-409C-BE32-E72D297353CC}">
              <c16:uniqueId val="{00000000-8E79-4E10-AFAA-5E8E6843153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8E79-4E10-AFAA-5E8E6843153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F-47F1-88B4-273453EB064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F-47F1-88B4-273453EB064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61-44B7-9178-D87CFEB917C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61-44B7-9178-D87CFEB917C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2-4682-AEDD-40F6DB1F910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2-4682-AEDD-40F6DB1F910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CA-4CA4-B520-A343CDA8672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CA-4CA4-B520-A343CDA8672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631.55999999999995</c:v>
                </c:pt>
                <c:pt idx="1">
                  <c:v>506.02</c:v>
                </c:pt>
                <c:pt idx="2">
                  <c:v>373.31</c:v>
                </c:pt>
                <c:pt idx="3">
                  <c:v>232.06</c:v>
                </c:pt>
                <c:pt idx="4">
                  <c:v>182.31</c:v>
                </c:pt>
              </c:numCache>
            </c:numRef>
          </c:val>
          <c:extLst>
            <c:ext xmlns:c16="http://schemas.microsoft.com/office/drawing/2014/chart" uri="{C3380CC4-5D6E-409C-BE32-E72D297353CC}">
              <c16:uniqueId val="{00000000-A2E6-46D6-956A-D6AAE0BF2B6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A2E6-46D6-956A-D6AAE0BF2B6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28.45</c:v>
                </c:pt>
                <c:pt idx="1">
                  <c:v>27.48</c:v>
                </c:pt>
                <c:pt idx="2">
                  <c:v>28.18</c:v>
                </c:pt>
                <c:pt idx="3">
                  <c:v>25.39</c:v>
                </c:pt>
                <c:pt idx="4">
                  <c:v>34.22</c:v>
                </c:pt>
              </c:numCache>
            </c:numRef>
          </c:val>
          <c:extLst>
            <c:ext xmlns:c16="http://schemas.microsoft.com/office/drawing/2014/chart" uri="{C3380CC4-5D6E-409C-BE32-E72D297353CC}">
              <c16:uniqueId val="{00000000-5F68-408E-9396-5638510C06C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5F68-408E-9396-5638510C06C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161.91999999999999</c:v>
                </c:pt>
                <c:pt idx="1">
                  <c:v>166.97</c:v>
                </c:pt>
                <c:pt idx="2">
                  <c:v>162.61000000000001</c:v>
                </c:pt>
                <c:pt idx="3">
                  <c:v>193.44</c:v>
                </c:pt>
                <c:pt idx="4">
                  <c:v>166.41</c:v>
                </c:pt>
              </c:numCache>
            </c:numRef>
          </c:val>
          <c:extLst>
            <c:ext xmlns:c16="http://schemas.microsoft.com/office/drawing/2014/chart" uri="{C3380CC4-5D6E-409C-BE32-E72D297353CC}">
              <c16:uniqueId val="{00000000-98AD-4419-9597-19B16E5E4B7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8AD-4419-9597-19B16E5E4B7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笛吹市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69692</v>
      </c>
      <c r="AM8" s="66"/>
      <c r="AN8" s="66"/>
      <c r="AO8" s="66"/>
      <c r="AP8" s="66"/>
      <c r="AQ8" s="66"/>
      <c r="AR8" s="66"/>
      <c r="AS8" s="66"/>
      <c r="AT8" s="65">
        <f>データ!$S$6</f>
        <v>201.92</v>
      </c>
      <c r="AU8" s="65"/>
      <c r="AV8" s="65"/>
      <c r="AW8" s="65"/>
      <c r="AX8" s="65"/>
      <c r="AY8" s="65"/>
      <c r="AZ8" s="65"/>
      <c r="BA8" s="65"/>
      <c r="BB8" s="65">
        <f>データ!$T$6</f>
        <v>345.15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0.56999999999999995</v>
      </c>
      <c r="Q10" s="65"/>
      <c r="R10" s="65"/>
      <c r="S10" s="65"/>
      <c r="T10" s="65"/>
      <c r="U10" s="65"/>
      <c r="V10" s="65"/>
      <c r="W10" s="66">
        <f>データ!$Q$6</f>
        <v>732</v>
      </c>
      <c r="X10" s="66"/>
      <c r="Y10" s="66"/>
      <c r="Z10" s="66"/>
      <c r="AA10" s="66"/>
      <c r="AB10" s="66"/>
      <c r="AC10" s="66"/>
      <c r="AD10" s="2"/>
      <c r="AE10" s="2"/>
      <c r="AF10" s="2"/>
      <c r="AG10" s="2"/>
      <c r="AH10" s="2"/>
      <c r="AI10" s="2"/>
      <c r="AJ10" s="2"/>
      <c r="AK10" s="2"/>
      <c r="AL10" s="66">
        <f>データ!$U$6</f>
        <v>394</v>
      </c>
      <c r="AM10" s="66"/>
      <c r="AN10" s="66"/>
      <c r="AO10" s="66"/>
      <c r="AP10" s="66"/>
      <c r="AQ10" s="66"/>
      <c r="AR10" s="66"/>
      <c r="AS10" s="66"/>
      <c r="AT10" s="65">
        <f>データ!$V$6</f>
        <v>5.0199999999999996</v>
      </c>
      <c r="AU10" s="65"/>
      <c r="AV10" s="65"/>
      <c r="AW10" s="65"/>
      <c r="AX10" s="65"/>
      <c r="AY10" s="65"/>
      <c r="AZ10" s="65"/>
      <c r="BA10" s="65"/>
      <c r="BB10" s="65">
        <f>データ!$W$6</f>
        <v>78.489999999999995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qCUbE4Bg5/vbk+aKEzuY8NZH1xSsAnjLY17DBcSPQs9jDBQdOGeU1Eip5/W8ErIG1xzMLuGSqF5LjqQ5J3Q5Qw==" saltValue="LZkYHLeUJHLI0Y86lR03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192112</v>
      </c>
      <c r="D6" s="34">
        <f t="shared" si="3"/>
        <v>47</v>
      </c>
      <c r="E6" s="34">
        <f t="shared" si="3"/>
        <v>1</v>
      </c>
      <c r="F6" s="34">
        <f t="shared" si="3"/>
        <v>0</v>
      </c>
      <c r="G6" s="34">
        <f t="shared" si="3"/>
        <v>0</v>
      </c>
      <c r="H6" s="34" t="str">
        <f t="shared" si="3"/>
        <v>山梨県　笛吹市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0.56999999999999995</v>
      </c>
      <c r="Q6" s="35">
        <f t="shared" si="3"/>
        <v>732</v>
      </c>
      <c r="R6" s="35">
        <f t="shared" si="3"/>
        <v>69692</v>
      </c>
      <c r="S6" s="35">
        <f t="shared" si="3"/>
        <v>201.92</v>
      </c>
      <c r="T6" s="35">
        <f t="shared" si="3"/>
        <v>345.15</v>
      </c>
      <c r="U6" s="35">
        <f t="shared" si="3"/>
        <v>394</v>
      </c>
      <c r="V6" s="35">
        <f t="shared" si="3"/>
        <v>5.0199999999999996</v>
      </c>
      <c r="W6" s="35">
        <f t="shared" si="3"/>
        <v>78.489999999999995</v>
      </c>
      <c r="X6" s="36">
        <f>IF(X7="",NA(),X7)</f>
        <v>140.22999999999999</v>
      </c>
      <c r="Y6" s="36">
        <f t="shared" ref="Y6:AG6" si="4">IF(Y7="",NA(),Y7)</f>
        <v>96.62</v>
      </c>
      <c r="Z6" s="36">
        <f t="shared" si="4"/>
        <v>107.21</v>
      </c>
      <c r="AA6" s="36">
        <f t="shared" si="4"/>
        <v>71.45</v>
      </c>
      <c r="AB6" s="36">
        <f t="shared" si="4"/>
        <v>105.86</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631.55999999999995</v>
      </c>
      <c r="BF6" s="36">
        <f t="shared" ref="BF6:BN6" si="7">IF(BF7="",NA(),BF7)</f>
        <v>506.02</v>
      </c>
      <c r="BG6" s="36">
        <f t="shared" si="7"/>
        <v>373.31</v>
      </c>
      <c r="BH6" s="36">
        <f t="shared" si="7"/>
        <v>232.06</v>
      </c>
      <c r="BI6" s="36">
        <f t="shared" si="7"/>
        <v>182.31</v>
      </c>
      <c r="BJ6" s="36">
        <f t="shared" si="7"/>
        <v>1486.62</v>
      </c>
      <c r="BK6" s="36">
        <f t="shared" si="7"/>
        <v>1510.14</v>
      </c>
      <c r="BL6" s="36">
        <f t="shared" si="7"/>
        <v>1595.62</v>
      </c>
      <c r="BM6" s="36">
        <f t="shared" si="7"/>
        <v>1302.33</v>
      </c>
      <c r="BN6" s="36">
        <f t="shared" si="7"/>
        <v>1274.21</v>
      </c>
      <c r="BO6" s="35" t="str">
        <f>IF(BO7="","",IF(BO7="-","【-】","【"&amp;SUBSTITUTE(TEXT(BO7,"#,##0.00"),"-","△")&amp;"】"))</f>
        <v>【1,074.14】</v>
      </c>
      <c r="BP6" s="36">
        <f>IF(BP7="",NA(),BP7)</f>
        <v>28.45</v>
      </c>
      <c r="BQ6" s="36">
        <f t="shared" ref="BQ6:BY6" si="8">IF(BQ7="",NA(),BQ7)</f>
        <v>27.48</v>
      </c>
      <c r="BR6" s="36">
        <f t="shared" si="8"/>
        <v>28.18</v>
      </c>
      <c r="BS6" s="36">
        <f t="shared" si="8"/>
        <v>25.39</v>
      </c>
      <c r="BT6" s="36">
        <f t="shared" si="8"/>
        <v>34.22</v>
      </c>
      <c r="BU6" s="36">
        <f t="shared" si="8"/>
        <v>24.39</v>
      </c>
      <c r="BV6" s="36">
        <f t="shared" si="8"/>
        <v>22.67</v>
      </c>
      <c r="BW6" s="36">
        <f t="shared" si="8"/>
        <v>37.92</v>
      </c>
      <c r="BX6" s="36">
        <f t="shared" si="8"/>
        <v>40.89</v>
      </c>
      <c r="BY6" s="36">
        <f t="shared" si="8"/>
        <v>41.25</v>
      </c>
      <c r="BZ6" s="35" t="str">
        <f>IF(BZ7="","",IF(BZ7="-","【-】","【"&amp;SUBSTITUTE(TEXT(BZ7,"#,##0.00"),"-","△")&amp;"】"))</f>
        <v>【54.36】</v>
      </c>
      <c r="CA6" s="36">
        <f>IF(CA7="",NA(),CA7)</f>
        <v>161.91999999999999</v>
      </c>
      <c r="CB6" s="36">
        <f t="shared" ref="CB6:CJ6" si="9">IF(CB7="",NA(),CB7)</f>
        <v>166.97</v>
      </c>
      <c r="CC6" s="36">
        <f t="shared" si="9"/>
        <v>162.61000000000001</v>
      </c>
      <c r="CD6" s="36">
        <f t="shared" si="9"/>
        <v>193.44</v>
      </c>
      <c r="CE6" s="36">
        <f t="shared" si="9"/>
        <v>166.41</v>
      </c>
      <c r="CF6" s="36">
        <f t="shared" si="9"/>
        <v>734.18</v>
      </c>
      <c r="CG6" s="36">
        <f t="shared" si="9"/>
        <v>789.62</v>
      </c>
      <c r="CH6" s="36">
        <f t="shared" si="9"/>
        <v>423.18</v>
      </c>
      <c r="CI6" s="36">
        <f t="shared" si="9"/>
        <v>383.2</v>
      </c>
      <c r="CJ6" s="36">
        <f t="shared" si="9"/>
        <v>383.25</v>
      </c>
      <c r="CK6" s="35" t="str">
        <f>IF(CK7="","",IF(CK7="-","【-】","【"&amp;SUBSTITUTE(TEXT(CK7,"#,##0.00"),"-","△")&amp;"】"))</f>
        <v>【296.40】</v>
      </c>
      <c r="CL6" s="36">
        <f>IF(CL7="",NA(),CL7)</f>
        <v>60.4</v>
      </c>
      <c r="CM6" s="36">
        <f t="shared" ref="CM6:CU6" si="10">IF(CM7="",NA(),CM7)</f>
        <v>62.11</v>
      </c>
      <c r="CN6" s="36">
        <f t="shared" si="10"/>
        <v>49.91</v>
      </c>
      <c r="CO6" s="36">
        <f t="shared" si="10"/>
        <v>66.75</v>
      </c>
      <c r="CP6" s="36">
        <f t="shared" si="10"/>
        <v>60.49</v>
      </c>
      <c r="CQ6" s="36">
        <f t="shared" si="10"/>
        <v>48.36</v>
      </c>
      <c r="CR6" s="36">
        <f t="shared" si="10"/>
        <v>48.7</v>
      </c>
      <c r="CS6" s="36">
        <f t="shared" si="10"/>
        <v>46.9</v>
      </c>
      <c r="CT6" s="36">
        <f t="shared" si="10"/>
        <v>47.95</v>
      </c>
      <c r="CU6" s="36">
        <f t="shared" si="10"/>
        <v>48.26</v>
      </c>
      <c r="CV6" s="35" t="str">
        <f>IF(CV7="","",IF(CV7="-","【-】","【"&amp;SUBSTITUTE(TEXT(CV7,"#,##0.00"),"-","△")&amp;"】"))</f>
        <v>【55.95】</v>
      </c>
      <c r="CW6" s="36">
        <f>IF(CW7="",NA(),CW7)</f>
        <v>90.46</v>
      </c>
      <c r="CX6" s="36">
        <f t="shared" ref="CX6:DF6" si="11">IF(CX7="",NA(),CX7)</f>
        <v>89.99</v>
      </c>
      <c r="CY6" s="36">
        <f t="shared" si="11"/>
        <v>92.57</v>
      </c>
      <c r="CZ6" s="36">
        <f t="shared" si="11"/>
        <v>90</v>
      </c>
      <c r="DA6" s="36">
        <f t="shared" si="11"/>
        <v>92.59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192112</v>
      </c>
      <c r="D7" s="38">
        <v>47</v>
      </c>
      <c r="E7" s="38">
        <v>1</v>
      </c>
      <c r="F7" s="38">
        <v>0</v>
      </c>
      <c r="G7" s="38">
        <v>0</v>
      </c>
      <c r="H7" s="38" t="s">
        <v>96</v>
      </c>
      <c r="I7" s="38" t="s">
        <v>97</v>
      </c>
      <c r="J7" s="38" t="s">
        <v>98</v>
      </c>
      <c r="K7" s="38" t="s">
        <v>99</v>
      </c>
      <c r="L7" s="38" t="s">
        <v>100</v>
      </c>
      <c r="M7" s="38" t="s">
        <v>101</v>
      </c>
      <c r="N7" s="39" t="s">
        <v>102</v>
      </c>
      <c r="O7" s="39" t="s">
        <v>103</v>
      </c>
      <c r="P7" s="39">
        <v>0.56999999999999995</v>
      </c>
      <c r="Q7" s="39">
        <v>732</v>
      </c>
      <c r="R7" s="39">
        <v>69692</v>
      </c>
      <c r="S7" s="39">
        <v>201.92</v>
      </c>
      <c r="T7" s="39">
        <v>345.15</v>
      </c>
      <c r="U7" s="39">
        <v>394</v>
      </c>
      <c r="V7" s="39">
        <v>5.0199999999999996</v>
      </c>
      <c r="W7" s="39">
        <v>78.489999999999995</v>
      </c>
      <c r="X7" s="39">
        <v>140.22999999999999</v>
      </c>
      <c r="Y7" s="39">
        <v>96.62</v>
      </c>
      <c r="Z7" s="39">
        <v>107.21</v>
      </c>
      <c r="AA7" s="39">
        <v>71.45</v>
      </c>
      <c r="AB7" s="39">
        <v>105.86</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631.55999999999995</v>
      </c>
      <c r="BF7" s="39">
        <v>506.02</v>
      </c>
      <c r="BG7" s="39">
        <v>373.31</v>
      </c>
      <c r="BH7" s="39">
        <v>232.06</v>
      </c>
      <c r="BI7" s="39">
        <v>182.31</v>
      </c>
      <c r="BJ7" s="39">
        <v>1486.62</v>
      </c>
      <c r="BK7" s="39">
        <v>1510.14</v>
      </c>
      <c r="BL7" s="39">
        <v>1595.62</v>
      </c>
      <c r="BM7" s="39">
        <v>1302.33</v>
      </c>
      <c r="BN7" s="39">
        <v>1274.21</v>
      </c>
      <c r="BO7" s="39">
        <v>1074.1400000000001</v>
      </c>
      <c r="BP7" s="39">
        <v>28.45</v>
      </c>
      <c r="BQ7" s="39">
        <v>27.48</v>
      </c>
      <c r="BR7" s="39">
        <v>28.18</v>
      </c>
      <c r="BS7" s="39">
        <v>25.39</v>
      </c>
      <c r="BT7" s="39">
        <v>34.22</v>
      </c>
      <c r="BU7" s="39">
        <v>24.39</v>
      </c>
      <c r="BV7" s="39">
        <v>22.67</v>
      </c>
      <c r="BW7" s="39">
        <v>37.92</v>
      </c>
      <c r="BX7" s="39">
        <v>40.89</v>
      </c>
      <c r="BY7" s="39">
        <v>41.25</v>
      </c>
      <c r="BZ7" s="39">
        <v>54.36</v>
      </c>
      <c r="CA7" s="39">
        <v>161.91999999999999</v>
      </c>
      <c r="CB7" s="39">
        <v>166.97</v>
      </c>
      <c r="CC7" s="39">
        <v>162.61000000000001</v>
      </c>
      <c r="CD7" s="39">
        <v>193.44</v>
      </c>
      <c r="CE7" s="39">
        <v>166.41</v>
      </c>
      <c r="CF7" s="39">
        <v>734.18</v>
      </c>
      <c r="CG7" s="39">
        <v>789.62</v>
      </c>
      <c r="CH7" s="39">
        <v>423.18</v>
      </c>
      <c r="CI7" s="39">
        <v>383.2</v>
      </c>
      <c r="CJ7" s="39">
        <v>383.25</v>
      </c>
      <c r="CK7" s="39">
        <v>296.39999999999998</v>
      </c>
      <c r="CL7" s="39">
        <v>60.4</v>
      </c>
      <c r="CM7" s="39">
        <v>62.11</v>
      </c>
      <c r="CN7" s="39">
        <v>49.91</v>
      </c>
      <c r="CO7" s="39">
        <v>66.75</v>
      </c>
      <c r="CP7" s="39">
        <v>60.49</v>
      </c>
      <c r="CQ7" s="39">
        <v>48.36</v>
      </c>
      <c r="CR7" s="39">
        <v>48.7</v>
      </c>
      <c r="CS7" s="39">
        <v>46.9</v>
      </c>
      <c r="CT7" s="39">
        <v>47.95</v>
      </c>
      <c r="CU7" s="39">
        <v>48.26</v>
      </c>
      <c r="CV7" s="39">
        <v>55.95</v>
      </c>
      <c r="CW7" s="39">
        <v>90.46</v>
      </c>
      <c r="CX7" s="39">
        <v>89.99</v>
      </c>
      <c r="CY7" s="39">
        <v>92.57</v>
      </c>
      <c r="CZ7" s="39">
        <v>90</v>
      </c>
      <c r="DA7" s="39">
        <v>92.59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業務課総務担当 角田 弘貴</cp:lastModifiedBy>
  <cp:lastPrinted>2020-02-04T06:05:04Z</cp:lastPrinted>
  <dcterms:created xsi:type="dcterms:W3CDTF">2019-12-05T04:37:01Z</dcterms:created>
  <dcterms:modified xsi:type="dcterms:W3CDTF">2020-02-04T06:07:39Z</dcterms:modified>
  <cp:category/>
</cp:coreProperties>
</file>