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公営企業部\業務課\総務担当\010　水道総務\09　会計運営\03経営比較分析表\H31\"/>
    </mc:Choice>
  </mc:AlternateContent>
  <workbookProtection workbookAlgorithmName="SHA-512" workbookHashValue="siXBsJAQFxssUMwD6c3/muH/siuY43fRoSBEBCPm+hkymCkpp/dqJjA6I6Gw9KoKo5TTR2jb+aoIYxI39Oy0yQ==" workbookSaltValue="B+/vncYIDIl9tY8/8Xel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<sst xmlns="http://schemas.openxmlformats.org/spreadsheetml/2006/main" count="220" uniqueCount="108">
  <si>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</si>
  <si>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</si>
  <si>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</si>
  <si>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</si>
  <si>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</si>
  <si>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</si>
  <si>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</si>
  <si>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</si>
  <si>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</si>
  <si>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</si>
  <si>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</si>
  <si>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</si>
  <si>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</si>
  <si>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</si>
  <si>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</si>
  <si>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</si>
  <si>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</si>
  <si>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</si>
  <si>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</si>
  <si>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</si>
  <si>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</si>
  <si>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</si>
  <si>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</si>
  <si>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</si>
  <si>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</si>
  <si>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</si>
  <si>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</si>
  <si>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</si>
  <si>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</si>
  <si>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</si>
  <si>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</si>
  <si>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</si>
  <si>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</si>
  <si>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</si>
  <si>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</si>
  <si>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</si>
  <si>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</si>
  <si>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</si>
  <si>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</si>
  <si>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</si>
  <si>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</si>
  <si>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</si>
  <si>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</si>
  <si>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</si>
  <si>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</si>
  <si>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</si>
  <si>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</si>
  <si>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</si>
  <si>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</si>
  <si>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</si>
  <si>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</si>
  <si>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</si>
  <si>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</si>
  <si>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</si>
  <si>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</si>
  <si>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</si>
  <si>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</si>
  <si>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</si>
  <si>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</si>
  <si>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</si>
  <si>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</si>
  <si>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</si>
  <si>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</si>
  <si>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</si>
  <si>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</si>
  <si>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</si>
  <si>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</si>
  <si>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</si>
  <si>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</si>
  <si>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</si>
  <si>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</si>
  <si>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</si>
  <si>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</si>
  <si>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</si>
  <si>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</si>
  <si>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</si>
  <si>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</si>
  <si>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</si>
  <si>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</si>
  <si>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</si>
  <si>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</si>
  <si>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</si>
  <si>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</si>
  <si>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</si>
  <si>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</si>
  <si>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</si>
  <si>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</si>
  <si>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</si>
  <si>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</si>
  <si>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</si>
  <si>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</si>
  <si>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</si>
  <si>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</si>
  <si>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</si>
  <si>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</si>
  <si>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</si>
  <si>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</si>
  <si>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</si>
  <si>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</si>
  <si>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</si>
  <si>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</si>
  <si>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</si>
  <si>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</si>
  <si>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</si>
  <si>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</si>
  <si>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数値について明確な基準はないが、①の有形固定資産減価償却率は、類似団体より低くなっている。これは合併特例債を用いた大型の浄水・配水施設や送水管の整備を行ったことによる、施設の新設が影響しているものと思われる。一方、③の管路更新率は、年によって増減が激しく、更新工事が計画的に行われていないことを示しているが、末端の配水管更新は、財源不足のためなかなか行われず、新規の施設と老朽管との二極化が著しくなっている。　　　</t>
    </r>
    <r>
      <rPr>
        <sz val="11"/>
        <color theme="0"/>
        <rFont val="ＭＳ ゴシック"/>
        <family val="3"/>
        <charset val="128"/>
      </rPr>
      <t>あ</t>
    </r>
    <r>
      <rPr>
        <sz val="11"/>
        <color theme="1"/>
        <rFont val="ＭＳ ゴシック"/>
        <family val="3"/>
        <charset val="128"/>
      </rPr>
      <t>②の管路経年比率については、水道施設の資産調査がなされていないため、低い数値となっている。</t>
    </r>
    <rPh sb="1" eb="3">
      <t>スウチ</t>
    </rPh>
    <rPh sb="7" eb="9">
      <t>メイカク</t>
    </rPh>
    <rPh sb="10" eb="12">
      <t>キジュン</t>
    </rPh>
    <rPh sb="19" eb="25">
      <t>ユウケイコテイシサン</t>
    </rPh>
    <rPh sb="25" eb="29">
      <t>ゲンカショウキャク</t>
    </rPh>
    <rPh sb="29" eb="30">
      <t>リツ</t>
    </rPh>
    <rPh sb="32" eb="36">
      <t>ルイジダンタイ</t>
    </rPh>
    <rPh sb="38" eb="39">
      <t>ヒク</t>
    </rPh>
    <rPh sb="49" eb="51">
      <t>ガッペイ</t>
    </rPh>
    <rPh sb="51" eb="54">
      <t>トクレイサイ</t>
    </rPh>
    <rPh sb="55" eb="56">
      <t>モチ</t>
    </rPh>
    <rPh sb="58" eb="60">
      <t>オオガタ</t>
    </rPh>
    <rPh sb="61" eb="63">
      <t>ジョウスイ</t>
    </rPh>
    <rPh sb="64" eb="66">
      <t>ハイスイ</t>
    </rPh>
    <rPh sb="66" eb="68">
      <t>シセツ</t>
    </rPh>
    <rPh sb="69" eb="72">
      <t>ソウスイカン</t>
    </rPh>
    <rPh sb="73" eb="75">
      <t>セイビ</t>
    </rPh>
    <rPh sb="76" eb="77">
      <t>オコナ</t>
    </rPh>
    <rPh sb="85" eb="87">
      <t>シセツ</t>
    </rPh>
    <rPh sb="88" eb="90">
      <t>シンセツ</t>
    </rPh>
    <rPh sb="91" eb="93">
      <t>エイキョウ</t>
    </rPh>
    <rPh sb="100" eb="101">
      <t>オモ</t>
    </rPh>
    <rPh sb="105" eb="107">
      <t>イッポウ</t>
    </rPh>
    <rPh sb="110" eb="112">
      <t>カンロ</t>
    </rPh>
    <rPh sb="112" eb="114">
      <t>コウシン</t>
    </rPh>
    <rPh sb="114" eb="115">
      <t>リツ</t>
    </rPh>
    <rPh sb="117" eb="118">
      <t>ネン</t>
    </rPh>
    <rPh sb="122" eb="124">
      <t>ゾウゲン</t>
    </rPh>
    <rPh sb="125" eb="126">
      <t>ハゲ</t>
    </rPh>
    <rPh sb="129" eb="131">
      <t>コウシン</t>
    </rPh>
    <rPh sb="131" eb="133">
      <t>コウジ</t>
    </rPh>
    <rPh sb="134" eb="137">
      <t>ケイカクテキ</t>
    </rPh>
    <rPh sb="138" eb="139">
      <t>オコナ</t>
    </rPh>
    <rPh sb="148" eb="149">
      <t>シメ</t>
    </rPh>
    <rPh sb="155" eb="157">
      <t>マッタン</t>
    </rPh>
    <rPh sb="158" eb="161">
      <t>ハイスイカン</t>
    </rPh>
    <rPh sb="161" eb="163">
      <t>コウシン</t>
    </rPh>
    <rPh sb="165" eb="167">
      <t>ザイゲン</t>
    </rPh>
    <rPh sb="167" eb="169">
      <t>ブソク</t>
    </rPh>
    <rPh sb="176" eb="177">
      <t>オコナ</t>
    </rPh>
    <rPh sb="181" eb="183">
      <t>シンキ</t>
    </rPh>
    <rPh sb="184" eb="186">
      <t>シセツ</t>
    </rPh>
    <rPh sb="187" eb="189">
      <t>ロウキュウ</t>
    </rPh>
    <rPh sb="189" eb="190">
      <t>カン</t>
    </rPh>
    <rPh sb="192" eb="195">
      <t>ニキョクカ</t>
    </rPh>
    <rPh sb="196" eb="197">
      <t>イチジル</t>
    </rPh>
    <rPh sb="211" eb="217">
      <t>カンロケイネンヒリツ</t>
    </rPh>
    <rPh sb="223" eb="225">
      <t>スイドウ</t>
    </rPh>
    <rPh sb="225" eb="227">
      <t>シセツ</t>
    </rPh>
    <rPh sb="228" eb="230">
      <t>シサン</t>
    </rPh>
    <rPh sb="230" eb="232">
      <t>チョウサ</t>
    </rPh>
    <rPh sb="243" eb="244">
      <t>ヒク</t>
    </rPh>
    <rPh sb="245" eb="247">
      <t>スウチ</t>
    </rPh>
    <phoneticPr fontId="4"/>
  </si>
  <si>
    <r>
      <t>　①の経営収支比率は、100％を切る年もあるなど、ぎりぎりの運営を行っている表れである。一般会計からの補助金収入で補填されている部分もあり、独立採算の運営が行われていない。　　　　　　　　　　　　　　　　　　</t>
    </r>
    <r>
      <rPr>
        <sz val="11"/>
        <color theme="0"/>
        <rFont val="ＭＳ ゴシック"/>
        <family val="3"/>
        <charset val="128"/>
      </rPr>
      <t>あ</t>
    </r>
    <r>
      <rPr>
        <sz val="11"/>
        <color theme="1"/>
        <rFont val="ＭＳ ゴシック"/>
        <family val="3"/>
        <charset val="128"/>
      </rPr>
      <t>②の累積欠損金比率は、過去5年分の消費税申告を見直した結果、消費税が還付となり、それに伴う過去5年分の消費税に係る会計処理を修正したことで欠損となっている。　　　　　　　　　　　　　　　　</t>
    </r>
    <r>
      <rPr>
        <sz val="11"/>
        <color theme="0"/>
        <rFont val="ＭＳ ゴシック"/>
        <family val="3"/>
        <charset val="128"/>
      </rPr>
      <t>あ</t>
    </r>
    <r>
      <rPr>
        <sz val="11"/>
        <color theme="1"/>
        <rFont val="ＭＳ ゴシック"/>
        <family val="3"/>
        <charset val="128"/>
      </rPr>
      <t>③の流動比率は100％台を保ってはいるが、類似団体より大幅に低くなっている。これは年々料金収入が減少傾向にあるためであり、現状のままでは健全な経営からますます乖離していくだろう。　　　　</t>
    </r>
    <r>
      <rPr>
        <sz val="11"/>
        <color theme="0"/>
        <rFont val="ＭＳ ゴシック"/>
        <family val="3"/>
        <charset val="128"/>
      </rPr>
      <t>あ</t>
    </r>
    <r>
      <rPr>
        <sz val="11"/>
        <rFont val="ＭＳ ゴシック"/>
        <family val="3"/>
        <charset val="128"/>
      </rPr>
      <t>また、施設や配管の新設等により、</t>
    </r>
    <r>
      <rPr>
        <sz val="11"/>
        <color theme="1"/>
        <rFont val="ＭＳ ゴシック"/>
        <family val="3"/>
        <charset val="128"/>
      </rPr>
      <t>④企業債残高や⑥給水原価が高くなっている一方で、⑤料金回収率は低いまま推移しており、経営悪化に拍車がかかっている。　　　　　　　　　　　　　　　　　　</t>
    </r>
    <r>
      <rPr>
        <sz val="11"/>
        <color theme="0"/>
        <rFont val="ＭＳ ゴシック"/>
        <family val="3"/>
        <charset val="128"/>
      </rPr>
      <t>あ</t>
    </r>
    <r>
      <rPr>
        <sz val="11"/>
        <color theme="1"/>
        <rFont val="ＭＳ ゴシック"/>
        <family val="3"/>
        <charset val="128"/>
      </rPr>
      <t>⑦の施設利用率は、全国平均とほぼ近似値であるものの、配水量の減少傾向が、当団体では顕著である。　　　　　　　　　　　　　　　　　　　　　　　　　</t>
    </r>
    <r>
      <rPr>
        <sz val="11"/>
        <color theme="0"/>
        <rFont val="ＭＳ ゴシック"/>
        <family val="3"/>
        <charset val="128"/>
      </rPr>
      <t>あ</t>
    </r>
    <r>
      <rPr>
        <sz val="11"/>
        <color theme="1"/>
        <rFont val="ＭＳ ゴシック"/>
        <family val="3"/>
        <charset val="128"/>
      </rPr>
      <t>⑧の有収率については、財源の確保がままならないため、老朽管の更新が思うように進まないことから、ほぼ横ばいである。</t>
    </r>
    <rPh sb="3" eb="5">
      <t>ケイエイ</t>
    </rPh>
    <rPh sb="5" eb="7">
      <t>シュウシ</t>
    </rPh>
    <rPh sb="7" eb="9">
      <t>ヒリツ</t>
    </rPh>
    <rPh sb="16" eb="17">
      <t>キ</t>
    </rPh>
    <rPh sb="18" eb="19">
      <t>トシ</t>
    </rPh>
    <rPh sb="30" eb="32">
      <t>ウンエイ</t>
    </rPh>
    <rPh sb="33" eb="34">
      <t>オコナ</t>
    </rPh>
    <rPh sb="38" eb="39">
      <t>アラワ</t>
    </rPh>
    <rPh sb="44" eb="46">
      <t>イッパン</t>
    </rPh>
    <rPh sb="46" eb="48">
      <t>カイケイ</t>
    </rPh>
    <rPh sb="51" eb="54">
      <t>ホジョキン</t>
    </rPh>
    <rPh sb="54" eb="56">
      <t>シュウニュウ</t>
    </rPh>
    <rPh sb="57" eb="59">
      <t>ホテン</t>
    </rPh>
    <rPh sb="64" eb="66">
      <t>ブブン</t>
    </rPh>
    <rPh sb="70" eb="72">
      <t>ドクリツ</t>
    </rPh>
    <rPh sb="72" eb="74">
      <t>サイサン</t>
    </rPh>
    <rPh sb="75" eb="77">
      <t>ウンエイ</t>
    </rPh>
    <rPh sb="78" eb="79">
      <t>オコナ</t>
    </rPh>
    <rPh sb="107" eb="109">
      <t>ルイセキ</t>
    </rPh>
    <rPh sb="109" eb="111">
      <t>ケッソン</t>
    </rPh>
    <rPh sb="111" eb="112">
      <t>キン</t>
    </rPh>
    <rPh sb="112" eb="114">
      <t>ヒリツ</t>
    </rPh>
    <rPh sb="116" eb="118">
      <t>カコ</t>
    </rPh>
    <rPh sb="119" eb="120">
      <t>ネン</t>
    </rPh>
    <rPh sb="120" eb="121">
      <t>ブン</t>
    </rPh>
    <rPh sb="122" eb="125">
      <t>ショウヒゼイ</t>
    </rPh>
    <rPh sb="125" eb="127">
      <t>シンコク</t>
    </rPh>
    <rPh sb="128" eb="130">
      <t>ミナオ</t>
    </rPh>
    <rPh sb="132" eb="134">
      <t>ケッカ</t>
    </rPh>
    <rPh sb="135" eb="138">
      <t>ショウヒゼイ</t>
    </rPh>
    <rPh sb="139" eb="141">
      <t>カンプ</t>
    </rPh>
    <rPh sb="148" eb="149">
      <t>トモナ</t>
    </rPh>
    <rPh sb="150" eb="152">
      <t>カコ</t>
    </rPh>
    <rPh sb="153" eb="154">
      <t>ネン</t>
    </rPh>
    <rPh sb="154" eb="155">
      <t>ブン</t>
    </rPh>
    <rPh sb="156" eb="159">
      <t>ショウヒゼイ</t>
    </rPh>
    <rPh sb="160" eb="161">
      <t>カカ</t>
    </rPh>
    <rPh sb="162" eb="164">
      <t>カイケイ</t>
    </rPh>
    <rPh sb="164" eb="166">
      <t>ショリ</t>
    </rPh>
    <rPh sb="167" eb="169">
      <t>シュウセイ</t>
    </rPh>
    <rPh sb="174" eb="176">
      <t>ケッソン</t>
    </rPh>
    <rPh sb="202" eb="204">
      <t>リュウドウ</t>
    </rPh>
    <rPh sb="204" eb="206">
      <t>ヒリツ</t>
    </rPh>
    <rPh sb="211" eb="212">
      <t>ダイ</t>
    </rPh>
    <rPh sb="213" eb="214">
      <t>タモ</t>
    </rPh>
    <rPh sb="221" eb="223">
      <t>ルイジ</t>
    </rPh>
    <rPh sb="223" eb="225">
      <t>ダンタイ</t>
    </rPh>
    <rPh sb="227" eb="229">
      <t>オオハバ</t>
    </rPh>
    <rPh sb="230" eb="231">
      <t>ヒク</t>
    </rPh>
    <rPh sb="241" eb="243">
      <t>ネンネン</t>
    </rPh>
    <rPh sb="243" eb="245">
      <t>リョウキン</t>
    </rPh>
    <rPh sb="245" eb="247">
      <t>シュウニュウ</t>
    </rPh>
    <rPh sb="248" eb="250">
      <t>ゲンショウ</t>
    </rPh>
    <rPh sb="250" eb="252">
      <t>ケイコウ</t>
    </rPh>
    <rPh sb="261" eb="263">
      <t>ゲンジョウ</t>
    </rPh>
    <rPh sb="268" eb="270">
      <t>ケンゼン</t>
    </rPh>
    <rPh sb="271" eb="273">
      <t>ケイエイ</t>
    </rPh>
    <rPh sb="279" eb="281">
      <t>カイリ</t>
    </rPh>
    <rPh sb="297" eb="299">
      <t>シセツ</t>
    </rPh>
    <rPh sb="300" eb="302">
      <t>ハイカン</t>
    </rPh>
    <rPh sb="303" eb="305">
      <t>シンセツ</t>
    </rPh>
    <rPh sb="305" eb="306">
      <t>トウ</t>
    </rPh>
    <rPh sb="311" eb="313">
      <t>キギョウ</t>
    </rPh>
    <rPh sb="313" eb="314">
      <t>サイ</t>
    </rPh>
    <rPh sb="314" eb="316">
      <t>ザンダカ</t>
    </rPh>
    <rPh sb="318" eb="320">
      <t>キュウスイ</t>
    </rPh>
    <rPh sb="320" eb="322">
      <t>ゲンカ</t>
    </rPh>
    <rPh sb="323" eb="324">
      <t>タカ</t>
    </rPh>
    <rPh sb="330" eb="332">
      <t>イッポウ</t>
    </rPh>
    <rPh sb="335" eb="337">
      <t>リョウキン</t>
    </rPh>
    <rPh sb="337" eb="339">
      <t>カイシュウ</t>
    </rPh>
    <rPh sb="339" eb="340">
      <t>リツ</t>
    </rPh>
    <rPh sb="341" eb="342">
      <t>ヒク</t>
    </rPh>
    <rPh sb="345" eb="347">
      <t>スイイ</t>
    </rPh>
    <rPh sb="352" eb="354">
      <t>ケイエイ</t>
    </rPh>
    <rPh sb="354" eb="356">
      <t>アッカ</t>
    </rPh>
    <rPh sb="357" eb="359">
      <t>ハクシャ</t>
    </rPh>
    <rPh sb="388" eb="390">
      <t>シセツ</t>
    </rPh>
    <rPh sb="390" eb="392">
      <t>リヨウ</t>
    </rPh>
    <rPh sb="392" eb="393">
      <t>リツ</t>
    </rPh>
    <rPh sb="395" eb="397">
      <t>ゼンコク</t>
    </rPh>
    <rPh sb="397" eb="399">
      <t>ヘイキン</t>
    </rPh>
    <rPh sb="402" eb="405">
      <t>キンジチ</t>
    </rPh>
    <rPh sb="412" eb="414">
      <t>ハイスイ</t>
    </rPh>
    <rPh sb="414" eb="415">
      <t>リョウ</t>
    </rPh>
    <rPh sb="416" eb="418">
      <t>ゲンショウ</t>
    </rPh>
    <rPh sb="418" eb="420">
      <t>ケイコウ</t>
    </rPh>
    <rPh sb="422" eb="423">
      <t>トウ</t>
    </rPh>
    <rPh sb="423" eb="425">
      <t>ダンタイ</t>
    </rPh>
    <rPh sb="427" eb="429">
      <t>ケンチョ</t>
    </rPh>
    <rPh sb="461" eb="464">
      <t>ユウシュウリツ</t>
    </rPh>
    <rPh sb="470" eb="472">
      <t>ザイゲン</t>
    </rPh>
    <rPh sb="473" eb="475">
      <t>カクホ</t>
    </rPh>
    <rPh sb="485" eb="488">
      <t>ロウキュウカン</t>
    </rPh>
    <rPh sb="489" eb="491">
      <t>コウシン</t>
    </rPh>
    <rPh sb="492" eb="493">
      <t>オモ</t>
    </rPh>
    <rPh sb="497" eb="498">
      <t>スス</t>
    </rPh>
    <rPh sb="508" eb="509">
      <t>ヨコ</t>
    </rPh>
    <phoneticPr fontId="4"/>
  </si>
  <si>
    <r>
      <t>　経営損益が安定していない状況だが、合併後の料金統一から７年間、料金の改定が行われなかったことが第一の要因であると思われるが、その一方で、施設整備は計画通りに進められていることが、現状の経営悪化を招いている。　　　　　　　　　　　　</t>
    </r>
    <r>
      <rPr>
        <sz val="11"/>
        <color theme="0"/>
        <rFont val="ＭＳ ゴシック"/>
        <family val="3"/>
        <charset val="128"/>
      </rPr>
      <t>あ</t>
    </r>
    <r>
      <rPr>
        <sz val="11"/>
        <color theme="1"/>
        <rFont val="ＭＳ ゴシック"/>
        <family val="3"/>
        <charset val="128"/>
      </rPr>
      <t>これらを踏まえ、平成30年度に24.7％の料金改定を行い、令和４年度にも、再度料金改定を行う予定であり、経営健全化に向けて動き出している。　　　　　　　　　　　　　　　　　　　　　　</t>
    </r>
    <r>
      <rPr>
        <sz val="11"/>
        <color theme="0"/>
        <rFont val="ＭＳ ゴシック"/>
        <family val="3"/>
        <charset val="128"/>
      </rPr>
      <t>あ</t>
    </r>
    <r>
      <rPr>
        <sz val="11"/>
        <color theme="1"/>
        <rFont val="ＭＳ ゴシック"/>
        <family val="3"/>
        <charset val="128"/>
      </rPr>
      <t>また、料金改定だけではなく、平成29年度より料金徴収業務については民間委託を導入している。今後も民間企業を活用した合理化や広域化の検討を鋭意進めていく。　　　　　　　　　　　　　　　　　　　　　　　　　　　　　　　　</t>
    </r>
    <r>
      <rPr>
        <sz val="11"/>
        <color theme="0"/>
        <rFont val="ＭＳ ゴシック"/>
        <family val="3"/>
        <charset val="128"/>
      </rPr>
      <t>あ</t>
    </r>
    <r>
      <rPr>
        <sz val="11"/>
        <color theme="1"/>
        <rFont val="ＭＳ ゴシック"/>
        <family val="3"/>
        <charset val="128"/>
      </rPr>
      <t>今後は、管路の健全な維持管理を行えるよう、経営戦略やマネジメントの策定を進めていく。</t>
    </r>
    <rPh sb="1" eb="3">
      <t>ケイエイ</t>
    </rPh>
    <rPh sb="3" eb="5">
      <t>ソンエキ</t>
    </rPh>
    <rPh sb="6" eb="8">
      <t>アンテイ</t>
    </rPh>
    <rPh sb="13" eb="15">
      <t>ジョウキョウ</t>
    </rPh>
    <rPh sb="18" eb="21">
      <t>ガッペイゴ</t>
    </rPh>
    <rPh sb="22" eb="24">
      <t>リョウキン</t>
    </rPh>
    <rPh sb="24" eb="26">
      <t>トウイツ</t>
    </rPh>
    <rPh sb="29" eb="31">
      <t>ネンカン</t>
    </rPh>
    <rPh sb="32" eb="34">
      <t>リョウキン</t>
    </rPh>
    <rPh sb="35" eb="37">
      <t>カイテイ</t>
    </rPh>
    <rPh sb="38" eb="39">
      <t>オコナ</t>
    </rPh>
    <rPh sb="48" eb="50">
      <t>ダイイチ</t>
    </rPh>
    <rPh sb="51" eb="53">
      <t>ヨウイン</t>
    </rPh>
    <rPh sb="57" eb="58">
      <t>オモ</t>
    </rPh>
    <rPh sb="65" eb="67">
      <t>イッポウ</t>
    </rPh>
    <rPh sb="69" eb="71">
      <t>シセツ</t>
    </rPh>
    <rPh sb="71" eb="73">
      <t>セイビ</t>
    </rPh>
    <rPh sb="74" eb="76">
      <t>ケイカク</t>
    </rPh>
    <rPh sb="76" eb="77">
      <t>ドオ</t>
    </rPh>
    <rPh sb="79" eb="80">
      <t>スス</t>
    </rPh>
    <rPh sb="90" eb="92">
      <t>ゲンジョウ</t>
    </rPh>
    <rPh sb="93" eb="95">
      <t>ケイエイ</t>
    </rPh>
    <rPh sb="95" eb="97">
      <t>アッカ</t>
    </rPh>
    <rPh sb="98" eb="99">
      <t>マネ</t>
    </rPh>
    <rPh sb="121" eb="122">
      <t>フ</t>
    </rPh>
    <rPh sb="125" eb="127">
      <t>ヘイセイ</t>
    </rPh>
    <rPh sb="129" eb="130">
      <t>ネン</t>
    </rPh>
    <rPh sb="130" eb="131">
      <t>ド</t>
    </rPh>
    <rPh sb="138" eb="140">
      <t>リョウキン</t>
    </rPh>
    <rPh sb="140" eb="142">
      <t>カイテイ</t>
    </rPh>
    <rPh sb="143" eb="144">
      <t>オコナ</t>
    </rPh>
    <rPh sb="146" eb="148">
      <t>レイワ</t>
    </rPh>
    <rPh sb="149" eb="151">
      <t>ネンド</t>
    </rPh>
    <rPh sb="154" eb="156">
      <t>サイド</t>
    </rPh>
    <rPh sb="156" eb="158">
      <t>リョウキン</t>
    </rPh>
    <rPh sb="158" eb="160">
      <t>カイテイ</t>
    </rPh>
    <rPh sb="161" eb="162">
      <t>オコナ</t>
    </rPh>
    <rPh sb="163" eb="165">
      <t>ヨテイ</t>
    </rPh>
    <rPh sb="169" eb="171">
      <t>ケイエイ</t>
    </rPh>
    <rPh sb="171" eb="174">
      <t>ケンゼンカ</t>
    </rPh>
    <rPh sb="175" eb="176">
      <t>ム</t>
    </rPh>
    <rPh sb="178" eb="179">
      <t>ウゴ</t>
    </rPh>
    <rPh sb="180" eb="181">
      <t>ダ</t>
    </rPh>
    <rPh sb="212" eb="214">
      <t>リョウキン</t>
    </rPh>
    <rPh sb="214" eb="216">
      <t>カイテイ</t>
    </rPh>
    <rPh sb="223" eb="225">
      <t>ヘイセイ</t>
    </rPh>
    <rPh sb="227" eb="229">
      <t>ネンド</t>
    </rPh>
    <rPh sb="231" eb="233">
      <t>リョウキン</t>
    </rPh>
    <rPh sb="233" eb="235">
      <t>チョウシュウ</t>
    </rPh>
    <rPh sb="235" eb="237">
      <t>ギョウム</t>
    </rPh>
    <rPh sb="242" eb="244">
      <t>ミンカン</t>
    </rPh>
    <rPh sb="244" eb="246">
      <t>イタク</t>
    </rPh>
    <rPh sb="247" eb="249">
      <t>ドウニュウ</t>
    </rPh>
    <rPh sb="254" eb="256">
      <t>コンゴ</t>
    </rPh>
    <rPh sb="257" eb="259">
      <t>ミンカン</t>
    </rPh>
    <rPh sb="259" eb="261">
      <t>キギョウ</t>
    </rPh>
    <rPh sb="262" eb="264">
      <t>カツヨウ</t>
    </rPh>
    <rPh sb="266" eb="269">
      <t>ゴウリカ</t>
    </rPh>
    <rPh sb="270" eb="273">
      <t>コウイキカ</t>
    </rPh>
    <rPh sb="274" eb="276">
      <t>ケントウ</t>
    </rPh>
    <rPh sb="277" eb="279">
      <t>エイイ</t>
    </rPh>
    <rPh sb="279" eb="280">
      <t>スス</t>
    </rPh>
    <rPh sb="318" eb="320">
      <t>コンゴ</t>
    </rPh>
    <rPh sb="322" eb="324">
      <t>カンロ</t>
    </rPh>
    <rPh sb="325" eb="327">
      <t>ケンゼン</t>
    </rPh>
    <rPh sb="328" eb="330">
      <t>イジ</t>
    </rPh>
    <rPh sb="330" eb="332">
      <t>カンリ</t>
    </rPh>
    <rPh sb="333" eb="334">
      <t>オコナ</t>
    </rPh>
    <rPh sb="339" eb="341">
      <t>ケイエイ</t>
    </rPh>
    <rPh sb="341" eb="343">
      <t>センリャク</t>
    </rPh>
    <rPh sb="351" eb="353">
      <t>サクテイ</t>
    </rPh>
    <rPh sb="354" eb="35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</si>
</sst>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1.1000000000000001</c:v>
                </c:pt>
                <c:pt idx="1">
                  <c:v>0.95</c:v>
                </c:pt>
                <c:pt idx="2">
                  <c:v>0.33</c:v>
                </c:pt>
                <c:pt idx="3">
                  <c:v>0.3</c:v>
                </c:pt>
                <c:pt idx="4">
                  <c:v>0.48</c:v>
                </c:pt>
              </c:numCache>
            </c:numRef>
          </c:val>
          <c:extLst>
            <c:ext xmlns:c16="http://schemas.microsoft.com/office/drawing/2014/chart" uri="{C3380CC4-5D6E-409C-BE32-E72D297353CC}">
              <c16:uniqueId val="{00000000-A5D6-41FA-9C00-5D106067E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5D6-41FA-9C00-5D106067E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57.88</c:v>
                </c:pt>
                <c:pt idx="1">
                  <c:v>58.92</c:v>
                </c:pt>
                <c:pt idx="2">
                  <c:v>59.17</c:v>
                </c:pt>
                <c:pt idx="3">
                  <c:v>59.56</c:v>
                </c:pt>
                <c:pt idx="4">
                  <c:v>57.6</c:v>
                </c:pt>
              </c:numCache>
            </c:numRef>
          </c:val>
          <c:extLst>
            <c:ext xmlns:c16="http://schemas.microsoft.com/office/drawing/2014/chart" uri="{C3380CC4-5D6E-409C-BE32-E72D297353CC}">
              <c16:uniqueId val="{00000000-3DFA-4C01-A7D0-E471439E2D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DFA-4C01-A7D0-E471439E2D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81.25</c:v>
                </c:pt>
                <c:pt idx="1">
                  <c:v>79.819999999999993</c:v>
                </c:pt>
                <c:pt idx="2">
                  <c:v>79.989999999999995</c:v>
                </c:pt>
                <c:pt idx="3">
                  <c:v>79.739999999999995</c:v>
                </c:pt>
                <c:pt idx="4">
                  <c:v>80.540000000000006</c:v>
                </c:pt>
              </c:numCache>
            </c:numRef>
          </c:val>
          <c:extLst>
            <c:ext xmlns:c16="http://schemas.microsoft.com/office/drawing/2014/chart" uri="{C3380CC4-5D6E-409C-BE32-E72D297353CC}">
              <c16:uniqueId val="{00000000-A46F-481F-B953-02CE5528D9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A46F-481F-B953-02CE5528D9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107.84</c:v>
                </c:pt>
                <c:pt idx="1">
                  <c:v>100.03</c:v>
                </c:pt>
                <c:pt idx="2">
                  <c:v>101.31</c:v>
                </c:pt>
                <c:pt idx="3">
                  <c:v>99.51</c:v>
                </c:pt>
                <c:pt idx="4">
                  <c:v>99.97</c:v>
                </c:pt>
              </c:numCache>
            </c:numRef>
          </c:val>
          <c:extLst>
            <c:ext xmlns:c16="http://schemas.microsoft.com/office/drawing/2014/chart" uri="{C3380CC4-5D6E-409C-BE32-E72D297353CC}">
              <c16:uniqueId val="{00000000-2798-4090-AFFE-66ABE7FD5D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798-4090-AFFE-66ABE7FD5D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33.42</c:v>
                </c:pt>
                <c:pt idx="1">
                  <c:v>34.67</c:v>
                </c:pt>
                <c:pt idx="2">
                  <c:v>35.909999999999997</c:v>
                </c:pt>
                <c:pt idx="3">
                  <c:v>37.5</c:v>
                </c:pt>
                <c:pt idx="4">
                  <c:v>39.1</c:v>
                </c:pt>
              </c:numCache>
            </c:numRef>
          </c:val>
          <c:extLst>
            <c:ext xmlns:c16="http://schemas.microsoft.com/office/drawing/2014/chart" uri="{C3380CC4-5D6E-409C-BE32-E72D297353CC}">
              <c16:uniqueId val="{00000000-3F06-415A-9BF5-21F1EC03D4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F06-415A-9BF5-21F1EC03D4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0.24</c:v>
                </c:pt>
                <c:pt idx="4" formatCode="#,##0.00;&quot;△&quot;#,##0.00;&quot;-&quot;">
                  <c:v>0.2</c:v>
                </c:pt>
              </c:numCache>
            </c:numRef>
          </c:val>
          <c:extLst>
            <c:ext xmlns:c16="http://schemas.microsoft.com/office/drawing/2014/chart" uri="{C3380CC4-5D6E-409C-BE32-E72D297353CC}">
              <c16:uniqueId val="{00000000-02D6-4E5B-97BF-BDBCC9589A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2D6-4E5B-97BF-BDBCC9589A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11.04</c:v>
                </c:pt>
              </c:numCache>
            </c:numRef>
          </c:val>
          <c:extLst>
            <c:ext xmlns:c16="http://schemas.microsoft.com/office/drawing/2014/chart" uri="{C3380CC4-5D6E-409C-BE32-E72D297353CC}">
              <c16:uniqueId val="{00000000-6976-4A07-9468-0714DACB33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6976-4A07-9468-0714DACB33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150.46</c:v>
                </c:pt>
                <c:pt idx="1">
                  <c:v>151.71</c:v>
                </c:pt>
                <c:pt idx="2">
                  <c:v>131.27000000000001</c:v>
                </c:pt>
                <c:pt idx="3">
                  <c:v>131.9</c:v>
                </c:pt>
                <c:pt idx="4">
                  <c:v>148.91999999999999</c:v>
                </c:pt>
              </c:numCache>
            </c:numRef>
          </c:val>
          <c:extLst>
            <c:ext xmlns:c16="http://schemas.microsoft.com/office/drawing/2014/chart" uri="{C3380CC4-5D6E-409C-BE32-E72D297353CC}">
              <c16:uniqueId val="{00000000-FD6E-49C3-A6B6-48F92AC3AB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FD6E-49C3-A6B6-48F92AC3AB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900.74</c:v>
                </c:pt>
                <c:pt idx="1">
                  <c:v>905.59</c:v>
                </c:pt>
                <c:pt idx="2">
                  <c:v>891.07</c:v>
                </c:pt>
                <c:pt idx="3">
                  <c:v>862.17</c:v>
                </c:pt>
                <c:pt idx="4">
                  <c:v>709.6</c:v>
                </c:pt>
              </c:numCache>
            </c:numRef>
          </c:val>
          <c:extLst>
            <c:ext xmlns:c16="http://schemas.microsoft.com/office/drawing/2014/chart" uri="{C3380CC4-5D6E-409C-BE32-E72D297353CC}">
              <c16:uniqueId val="{00000000-144B-4E11-9942-C13C252273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44B-4E11-9942-C13C252273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69.28</c:v>
                </c:pt>
                <c:pt idx="1">
                  <c:v>70.849999999999994</c:v>
                </c:pt>
                <c:pt idx="2">
                  <c:v>72.180000000000007</c:v>
                </c:pt>
                <c:pt idx="3">
                  <c:v>73.459999999999994</c:v>
                </c:pt>
                <c:pt idx="4">
                  <c:v>81.7</c:v>
                </c:pt>
              </c:numCache>
            </c:numRef>
          </c:val>
          <c:extLst>
            <c:ext xmlns:c16="http://schemas.microsoft.com/office/drawing/2014/chart" uri="{C3380CC4-5D6E-409C-BE32-E72D297353CC}">
              <c16:uniqueId val="{00000000-A512-4915-8AED-08E14515C7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512-4915-8AED-08E14515C7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177.68</c:v>
                </c:pt>
                <c:pt idx="1">
                  <c:v>173.58</c:v>
                </c:pt>
                <c:pt idx="2">
                  <c:v>170.52</c:v>
                </c:pt>
                <c:pt idx="3">
                  <c:v>167.87</c:v>
                </c:pt>
                <c:pt idx="4">
                  <c:v>182.32</c:v>
                </c:pt>
              </c:numCache>
            </c:numRef>
          </c:val>
          <c:extLst>
            <c:ext xmlns:c16="http://schemas.microsoft.com/office/drawing/2014/chart" uri="{C3380CC4-5D6E-409C-BE32-E72D297353CC}">
              <c16:uniqueId val="{00000000-54CD-49D7-8748-1B5B232F21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54CD-49D7-8748-1B5B232F21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R86" sqref="BR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山梨県　笛吹市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69692</v>
      </c>
      <c r="AM8" s="60"/>
      <c r="AN8" s="60"/>
      <c r="AO8" s="60"/>
      <c r="AP8" s="60"/>
      <c r="AQ8" s="60"/>
      <c r="AR8" s="60"/>
      <c r="AS8" s="60"/>
      <c r="AT8" s="51">
        <f>データ!$S$6</f>
        <v>201.92</v>
      </c>
      <c r="AU8" s="52"/>
      <c r="AV8" s="52"/>
      <c r="AW8" s="52"/>
      <c r="AX8" s="52"/>
      <c r="AY8" s="52"/>
      <c r="AZ8" s="52"/>
      <c r="BA8" s="52"/>
      <c r="BB8" s="53">
        <f>データ!$T$6</f>
        <v>345.15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58.92</v>
      </c>
      <c r="J10" s="52"/>
      <c r="K10" s="52"/>
      <c r="L10" s="52"/>
      <c r="M10" s="52"/>
      <c r="N10" s="52"/>
      <c r="O10" s="63"/>
      <c r="P10" s="53">
        <f>データ!$P$6</f>
        <v>96.99</v>
      </c>
      <c r="Q10" s="53"/>
      <c r="R10" s="53"/>
      <c r="S10" s="53"/>
      <c r="T10" s="53"/>
      <c r="U10" s="53"/>
      <c r="V10" s="53"/>
      <c r="W10" s="60">
        <f>データ!$Q$6</f>
        <v>2750</v>
      </c>
      <c r="X10" s="60"/>
      <c r="Y10" s="60"/>
      <c r="Z10" s="60"/>
      <c r="AA10" s="60"/>
      <c r="AB10" s="60"/>
      <c r="AC10" s="60"/>
      <c r="AD10" s="2"/>
      <c r="AE10" s="2"/>
      <c r="AF10" s="2"/>
      <c r="AG10" s="2"/>
      <c r="AH10" s="4"/>
      <c r="AI10" s="4"/>
      <c r="AJ10" s="4"/>
      <c r="AK10" s="4"/>
      <c r="AL10" s="60">
        <f>データ!$U$6</f>
        <v>67346</v>
      </c>
      <c r="AM10" s="60"/>
      <c r="AN10" s="60"/>
      <c r="AO10" s="60"/>
      <c r="AP10" s="60"/>
      <c r="AQ10" s="60"/>
      <c r="AR10" s="60"/>
      <c r="AS10" s="60"/>
      <c r="AT10" s="51">
        <f>データ!$V$6</f>
        <v>70.819999999999993</v>
      </c>
      <c r="AU10" s="52"/>
      <c r="AV10" s="52"/>
      <c r="AW10" s="52"/>
      <c r="AX10" s="52"/>
      <c r="AY10" s="52"/>
      <c r="AZ10" s="52"/>
      <c r="BA10" s="52"/>
      <c r="BB10" s="53">
        <f>データ!$W$6</f>
        <v>950.95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qle1yTgqdQdfDVbXlR5OoVMrp4qLLmr58naEgf4Ko+v+YPzKuY76i8mOPb7CwgoOcjT3OshIJ04jt8ruCio+w==" saltValue="4q5E8nNDF+ZaXKwLF0C7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192112</v>
      </c>
      <c r="D6" s="34">
        <f t="shared" si="3"/>
        <v>46</v>
      </c>
      <c r="E6" s="34">
        <f t="shared" si="3"/>
        <v>1</v>
      </c>
      <c r="F6" s="34">
        <f t="shared" si="3"/>
        <v>0</v>
      </c>
      <c r="G6" s="34">
        <f t="shared" si="3"/>
        <v>1</v>
      </c>
      <c r="H6" s="34" t="str">
        <f t="shared" si="3"/>
        <v>山梨県　笛吹市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58.92</v>
      </c>
      <c r="P6" s="35">
        <f t="shared" si="3"/>
        <v>96.99</v>
      </c>
      <c r="Q6" s="35">
        <f t="shared" si="3"/>
        <v>2750</v>
      </c>
      <c r="R6" s="35">
        <f t="shared" si="3"/>
        <v>69692</v>
      </c>
      <c r="S6" s="35">
        <f t="shared" si="3"/>
        <v>201.92</v>
      </c>
      <c r="T6" s="35">
        <f t="shared" si="3"/>
        <v>345.15</v>
      </c>
      <c r="U6" s="35">
        <f t="shared" si="3"/>
        <v>67346</v>
      </c>
      <c r="V6" s="35">
        <f t="shared" si="3"/>
        <v>70.819999999999993</v>
      </c>
      <c r="W6" s="35">
        <f t="shared" si="3"/>
        <v>950.95</v>
      </c>
      <c r="X6" s="36">
        <f>IF(X7="",NA(),X7)</f>
        <v>107.84</v>
      </c>
      <c r="Y6" s="36">
        <f t="shared" ref="Y6:AG6" si="4">IF(Y7="",NA(),Y7)</f>
        <v>100.03</v>
      </c>
      <c r="Z6" s="36">
        <f t="shared" si="4"/>
        <v>101.31</v>
      </c>
      <c r="AA6" s="36">
        <f t="shared" si="4"/>
        <v>99.51</v>
      </c>
      <c r="AB6" s="36">
        <f t="shared" si="4"/>
        <v>99.97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6">
        <f t="shared" si="5"/>
        <v>11.04</v>
      </c>
      <c r="AN6" s="36">
        <f t="shared" si="5"/>
        <v>0.41</v>
      </c>
      <c r="AO6" s="36">
        <f t="shared" si="5"/>
        <v>0.54</v>
      </c>
      <c r="AP6" s="36">
        <f t="shared" si="5"/>
        <v>0.68</v>
      </c>
      <c r="AQ6" s="36">
        <f t="shared" si="5"/>
        <v>1</v>
      </c>
      <c r="AR6" s="36">
        <f t="shared" si="5"/>
        <v>1.03</v>
      </c>
      <c r="AS6" s="35" t="str">
        <f>IF(AS7="","",IF(AS7="-","【-】","【"&amp;SUBSTITUTE(TEXT(AS7,"#,##0.00"),"-","△")&amp;"】"))</f>
        <v>【1.05】</v>
      </c>
      <c r="AT6" s="36">
        <f>IF(AT7="",NA(),AT7)</f>
        <v>150.46</v>
      </c>
      <c r="AU6" s="36">
        <f t="shared" ref="AU6:BC6" si="6">IF(AU7="",NA(),AU7)</f>
        <v>151.71</v>
      </c>
      <c r="AV6" s="36">
        <f t="shared" si="6"/>
        <v>131.27000000000001</v>
      </c>
      <c r="AW6" s="36">
        <f t="shared" si="6"/>
        <v>131.9</v>
      </c>
      <c r="AX6" s="36">
        <f t="shared" si="6"/>
        <v>148.91999999999999</v>
      </c>
      <c r="AY6" s="36">
        <f t="shared" si="6"/>
        <v>335.95</v>
      </c>
      <c r="AZ6" s="36">
        <f t="shared" si="6"/>
        <v>346.59</v>
      </c>
      <c r="BA6" s="36">
        <f t="shared" si="6"/>
        <v>357.82</v>
      </c>
      <c r="BB6" s="36">
        <f t="shared" si="6"/>
        <v>355.5</v>
      </c>
      <c r="BC6" s="36">
        <f t="shared" si="6"/>
        <v>349.83</v>
      </c>
      <c r="BD6" s="35" t="str">
        <f>IF(BD7="","",IF(BD7="-","【-】","【"&amp;SUBSTITUTE(TEXT(BD7,"#,##0.00"),"-","△")&amp;"】"))</f>
        <v>【261.93】</v>
      </c>
      <c r="BE6" s="36">
        <f>IF(BE7="",NA(),BE7)</f>
        <v>900.74</v>
      </c>
      <c r="BF6" s="36">
        <f t="shared" ref="BF6:BN6" si="7">IF(BF7="",NA(),BF7)</f>
        <v>905.59</v>
      </c>
      <c r="BG6" s="36">
        <f t="shared" si="7"/>
        <v>891.07</v>
      </c>
      <c r="BH6" s="36">
        <f t="shared" si="7"/>
        <v>862.17</v>
      </c>
      <c r="BI6" s="36">
        <f t="shared" si="7"/>
        <v>709.6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69.28</v>
      </c>
      <c r="BQ6" s="36">
        <f t="shared" ref="BQ6:BY6" si="8">IF(BQ7="",NA(),BQ7)</f>
        <v>70.849999999999994</v>
      </c>
      <c r="BR6" s="36">
        <f t="shared" si="8"/>
        <v>72.180000000000007</v>
      </c>
      <c r="BS6" s="36">
        <f t="shared" si="8"/>
        <v>73.459999999999994</v>
      </c>
      <c r="BT6" s="36">
        <f t="shared" si="8"/>
        <v>81.7</v>
      </c>
      <c r="BU6" s="36">
        <f t="shared" si="8"/>
        <v>105.21</v>
      </c>
      <c r="BV6" s="36">
        <f t="shared" si="8"/>
        <v>105.71</v>
      </c>
      <c r="BW6" s="36">
        <f t="shared" si="8"/>
        <v>106.01</v>
      </c>
      <c r="BX6" s="36">
        <f t="shared" si="8"/>
        <v>104.57</v>
      </c>
      <c r="BY6" s="36">
        <f t="shared" si="8"/>
        <v>103.54</v>
      </c>
      <c r="BZ6" s="35" t="str">
        <f>IF(BZ7="","",IF(BZ7="-","【-】","【"&amp;SUBSTITUTE(TEXT(BZ7,"#,##0.00"),"-","△")&amp;"】"))</f>
        <v>【103.91】</v>
      </c>
      <c r="CA6" s="36">
        <f>IF(CA7="",NA(),CA7)</f>
        <v>177.68</v>
      </c>
      <c r="CB6" s="36">
        <f t="shared" ref="CB6:CJ6" si="9">IF(CB7="",NA(),CB7)</f>
        <v>173.58</v>
      </c>
      <c r="CC6" s="36">
        <f t="shared" si="9"/>
        <v>170.52</v>
      </c>
      <c r="CD6" s="36">
        <f t="shared" si="9"/>
        <v>167.87</v>
      </c>
      <c r="CE6" s="36">
        <f t="shared" si="9"/>
        <v>182.32</v>
      </c>
      <c r="CF6" s="36">
        <f t="shared" si="9"/>
        <v>162.59</v>
      </c>
      <c r="CG6" s="36">
        <f t="shared" si="9"/>
        <v>162.15</v>
      </c>
      <c r="CH6" s="36">
        <f t="shared" si="9"/>
        <v>162.24</v>
      </c>
      <c r="CI6" s="36">
        <f t="shared" si="9"/>
        <v>165.47</v>
      </c>
      <c r="CJ6" s="36">
        <f t="shared" si="9"/>
        <v>167.46</v>
      </c>
      <c r="CK6" s="35" t="str">
        <f>IF(CK7="","",IF(CK7="-","【-】","【"&amp;SUBSTITUTE(TEXT(CK7,"#,##0.00"),"-","△")&amp;"】"))</f>
        <v>【167.11】</v>
      </c>
      <c r="CL6" s="36">
        <f>IF(CL7="",NA(),CL7)</f>
        <v>57.88</v>
      </c>
      <c r="CM6" s="36">
        <f t="shared" ref="CM6:CU6" si="10">IF(CM7="",NA(),CM7)</f>
        <v>58.92</v>
      </c>
      <c r="CN6" s="36">
        <f t="shared" si="10"/>
        <v>59.17</v>
      </c>
      <c r="CO6" s="36">
        <f t="shared" si="10"/>
        <v>59.56</v>
      </c>
      <c r="CP6" s="36">
        <f t="shared" si="10"/>
        <v>57.6</v>
      </c>
      <c r="CQ6" s="36">
        <f t="shared" si="10"/>
        <v>59.17</v>
      </c>
      <c r="CR6" s="36">
        <f t="shared" si="10"/>
        <v>59.34</v>
      </c>
      <c r="CS6" s="36">
        <f t="shared" si="10"/>
        <v>59.11</v>
      </c>
      <c r="CT6" s="36">
        <f t="shared" si="10"/>
        <v>59.74</v>
      </c>
      <c r="CU6" s="36">
        <f t="shared" si="10"/>
        <v>59.46</v>
      </c>
      <c r="CV6" s="35" t="str">
        <f>IF(CV7="","",IF(CV7="-","【-】","【"&amp;SUBSTITUTE(TEXT(CV7,"#,##0.00"),"-","△")&amp;"】"))</f>
        <v>【60.27】</v>
      </c>
      <c r="CW6" s="36">
        <f>IF(CW7="",NA(),CW7)</f>
        <v>81.25</v>
      </c>
      <c r="CX6" s="36">
        <f t="shared" ref="CX6:DF6" si="11">IF(CX7="",NA(),CX7)</f>
        <v>79.819999999999993</v>
      </c>
      <c r="CY6" s="36">
        <f t="shared" si="11"/>
        <v>79.989999999999995</v>
      </c>
      <c r="CZ6" s="36">
        <f t="shared" si="11"/>
        <v>79.739999999999995</v>
      </c>
      <c r="DA6" s="36">
        <f t="shared" si="11"/>
        <v>80.540000000000006</v>
      </c>
      <c r="DB6" s="36">
        <f t="shared" si="11"/>
        <v>87.6</v>
      </c>
      <c r="DC6" s="36">
        <f t="shared" si="11"/>
        <v>87.74</v>
      </c>
      <c r="DD6" s="36">
        <f t="shared" si="11"/>
        <v>87.91</v>
      </c>
      <c r="DE6" s="36">
        <f t="shared" si="11"/>
        <v>87.28</v>
      </c>
      <c r="DF6" s="36">
        <f t="shared" si="11"/>
        <v>87.41</v>
      </c>
      <c r="DG6" s="35" t="str">
        <f>IF(DG7="","",IF(DG7="-","【-】","【"&amp;SUBSTITUTE(TEXT(DG7,"#,##0.00"),"-","△")&amp;"】"))</f>
        <v>【89.92】</v>
      </c>
      <c r="DH6" s="36">
        <f>IF(DH7="",NA(),DH7)</f>
        <v>33.42</v>
      </c>
      <c r="DI6" s="36">
        <f t="shared" ref="DI6:DQ6" si="12">IF(DI7="",NA(),DI7)</f>
        <v>34.67</v>
      </c>
      <c r="DJ6" s="36">
        <f t="shared" si="12"/>
        <v>35.909999999999997</v>
      </c>
      <c r="DK6" s="36">
        <f t="shared" si="12"/>
        <v>37.5</v>
      </c>
      <c r="DL6" s="36">
        <f t="shared" si="12"/>
        <v>39.1</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6">
        <f t="shared" si="13"/>
        <v>0.24</v>
      </c>
      <c r="DW6" s="36">
        <f t="shared" si="13"/>
        <v>0.2</v>
      </c>
      <c r="DX6" s="36">
        <f t="shared" si="13"/>
        <v>10.71</v>
      </c>
      <c r="DY6" s="36">
        <f t="shared" si="13"/>
        <v>10.93</v>
      </c>
      <c r="DZ6" s="36">
        <f t="shared" si="13"/>
        <v>13.39</v>
      </c>
      <c r="EA6" s="36">
        <f t="shared" si="13"/>
        <v>14.48</v>
      </c>
      <c r="EB6" s="36">
        <f t="shared" si="13"/>
        <v>16.27</v>
      </c>
      <c r="EC6" s="35" t="str">
        <f>IF(EC7="","",IF(EC7="-","【-】","【"&amp;SUBSTITUTE(TEXT(EC7,"#,##0.00"),"-","△")&amp;"】"))</f>
        <v>【17.80】</v>
      </c>
      <c r="ED6" s="36">
        <f>IF(ED7="",NA(),ED7)</f>
        <v>1.1000000000000001</v>
      </c>
      <c r="EE6" s="36">
        <f t="shared" ref="EE6:EM6" si="14">IF(EE7="",NA(),EE7)</f>
        <v>0.95</v>
      </c>
      <c r="EF6" s="36">
        <f t="shared" si="14"/>
        <v>0.33</v>
      </c>
      <c r="EG6" s="36">
        <f t="shared" si="14"/>
        <v>0.3</v>
      </c>
      <c r="EH6" s="36">
        <f t="shared" si="14"/>
        <v>0.48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192112</v>
      </c>
      <c r="D7" s="38">
        <v>46</v>
      </c>
      <c r="E7" s="38">
        <v>1</v>
      </c>
      <c r="F7" s="38">
        <v>0</v>
      </c>
      <c r="G7" s="38">
        <v>1</v>
      </c>
      <c r="H7" s="38" t="s">
        <v>93</v>
      </c>
      <c r="I7" s="38" t="s">
        <v>94</v>
      </c>
      <c r="J7" s="38" t="s">
        <v>95</v>
      </c>
      <c r="K7" s="38" t="s">
        <v>96</v>
      </c>
      <c r="L7" s="38" t="s">
        <v>97</v>
      </c>
      <c r="M7" s="38" t="s">
        <v>98</v>
      </c>
      <c r="N7" s="39" t="s">
        <v>99</v>
      </c>
      <c r="O7" s="39">
        <v>58.92</v>
      </c>
      <c r="P7" s="39">
        <v>96.99</v>
      </c>
      <c r="Q7" s="39">
        <v>2750</v>
      </c>
      <c r="R7" s="39">
        <v>69692</v>
      </c>
      <c r="S7" s="39">
        <v>201.92</v>
      </c>
      <c r="T7" s="39">
        <v>345.15</v>
      </c>
      <c r="U7" s="39">
        <v>67346</v>
      </c>
      <c r="V7" s="39">
        <v>70.819999999999993</v>
      </c>
      <c r="W7" s="39">
        <v>950.95</v>
      </c>
      <c r="X7" s="39">
        <v>107.84</v>
      </c>
      <c r="Y7" s="39">
        <v>100.03</v>
      </c>
      <c r="Z7" s="39">
        <v>101.31</v>
      </c>
      <c r="AA7" s="39">
        <v>99.51</v>
      </c>
      <c r="AB7" s="39">
        <v>99.97</v>
      </c>
      <c r="AC7" s="39">
        <v>111.96</v>
      </c>
      <c r="AD7" s="39">
        <v>112.69</v>
      </c>
      <c r="AE7" s="39">
        <v>113.16</v>
      </c>
      <c r="AF7" s="39">
        <v>112.15</v>
      </c>
      <c r="AG7" s="39">
        <v>111.44</v>
      </c>
      <c r="AH7" s="39">
        <v>112.83</v>
      </c>
      <c r="AI7" s="39">
        <v>0</v>
      </c>
      <c r="AJ7" s="39">
        <v>0</v>
      </c>
      <c r="AK7" s="39">
        <v>0</v>
      </c>
      <c r="AL7" s="39">
        <v>0</v>
      </c>
      <c r="AM7" s="39">
        <v>11.04</v>
      </c>
      <c r="AN7" s="39">
        <v>0.41</v>
      </c>
      <c r="AO7" s="39">
        <v>0.54</v>
      </c>
      <c r="AP7" s="39">
        <v>0.68</v>
      </c>
      <c r="AQ7" s="39">
        <v>1</v>
      </c>
      <c r="AR7" s="39">
        <v>1.03</v>
      </c>
      <c r="AS7" s="39">
        <v>1.05</v>
      </c>
      <c r="AT7" s="39">
        <v>150.46</v>
      </c>
      <c r="AU7" s="39">
        <v>151.71</v>
      </c>
      <c r="AV7" s="39">
        <v>131.27000000000001</v>
      </c>
      <c r="AW7" s="39">
        <v>131.9</v>
      </c>
      <c r="AX7" s="39">
        <v>148.91999999999999</v>
      </c>
      <c r="AY7" s="39">
        <v>335.95</v>
      </c>
      <c r="AZ7" s="39">
        <v>346.59</v>
      </c>
      <c r="BA7" s="39">
        <v>357.82</v>
      </c>
      <c r="BB7" s="39">
        <v>355.5</v>
      </c>
      <c r="BC7" s="39">
        <v>349.83</v>
      </c>
      <c r="BD7" s="39">
        <v>261.93</v>
      </c>
      <c r="BE7" s="39">
        <v>900.74</v>
      </c>
      <c r="BF7" s="39">
        <v>905.59</v>
      </c>
      <c r="BG7" s="39">
        <v>891.07</v>
      </c>
      <c r="BH7" s="39">
        <v>862.17</v>
      </c>
      <c r="BI7" s="39">
        <v>709.6</v>
      </c>
      <c r="BJ7" s="39">
        <v>319.82</v>
      </c>
      <c r="BK7" s="39">
        <v>312.02999999999997</v>
      </c>
      <c r="BL7" s="39">
        <v>307.45999999999998</v>
      </c>
      <c r="BM7" s="39">
        <v>312.58</v>
      </c>
      <c r="BN7" s="39">
        <v>314.87</v>
      </c>
      <c r="BO7" s="39">
        <v>270.45999999999998</v>
      </c>
      <c r="BP7" s="39">
        <v>69.28</v>
      </c>
      <c r="BQ7" s="39">
        <v>70.849999999999994</v>
      </c>
      <c r="BR7" s="39">
        <v>72.180000000000007</v>
      </c>
      <c r="BS7" s="39">
        <v>73.459999999999994</v>
      </c>
      <c r="BT7" s="39">
        <v>81.7</v>
      </c>
      <c r="BU7" s="39">
        <v>105.21</v>
      </c>
      <c r="BV7" s="39">
        <v>105.71</v>
      </c>
      <c r="BW7" s="39">
        <v>106.01</v>
      </c>
      <c r="BX7" s="39">
        <v>104.57</v>
      </c>
      <c r="BY7" s="39">
        <v>103.54</v>
      </c>
      <c r="BZ7" s="39">
        <v>103.91</v>
      </c>
      <c r="CA7" s="39">
        <v>177.68</v>
      </c>
      <c r="CB7" s="39">
        <v>173.58</v>
      </c>
      <c r="CC7" s="39">
        <v>170.52</v>
      </c>
      <c r="CD7" s="39">
        <v>167.87</v>
      </c>
      <c r="CE7" s="39">
        <v>182.32</v>
      </c>
      <c r="CF7" s="39">
        <v>162.59</v>
      </c>
      <c r="CG7" s="39">
        <v>162.15</v>
      </c>
      <c r="CH7" s="39">
        <v>162.24</v>
      </c>
      <c r="CI7" s="39">
        <v>165.47</v>
      </c>
      <c r="CJ7" s="39">
        <v>167.46</v>
      </c>
      <c r="CK7" s="39">
        <v>167.11</v>
      </c>
      <c r="CL7" s="39">
        <v>57.88</v>
      </c>
      <c r="CM7" s="39">
        <v>58.92</v>
      </c>
      <c r="CN7" s="39">
        <v>59.17</v>
      </c>
      <c r="CO7" s="39">
        <v>59.56</v>
      </c>
      <c r="CP7" s="39">
        <v>57.6</v>
      </c>
      <c r="CQ7" s="39">
        <v>59.17</v>
      </c>
      <c r="CR7" s="39">
        <v>59.34</v>
      </c>
      <c r="CS7" s="39">
        <v>59.11</v>
      </c>
      <c r="CT7" s="39">
        <v>59.74</v>
      </c>
      <c r="CU7" s="39">
        <v>59.46</v>
      </c>
      <c r="CV7" s="39">
        <v>60.27</v>
      </c>
      <c r="CW7" s="39">
        <v>81.25</v>
      </c>
      <c r="CX7" s="39">
        <v>79.819999999999993</v>
      </c>
      <c r="CY7" s="39">
        <v>79.989999999999995</v>
      </c>
      <c r="CZ7" s="39">
        <v>79.739999999999995</v>
      </c>
      <c r="DA7" s="39">
        <v>80.540000000000006</v>
      </c>
      <c r="DB7" s="39">
        <v>87.6</v>
      </c>
      <c r="DC7" s="39">
        <v>87.74</v>
      </c>
      <c r="DD7" s="39">
        <v>87.91</v>
      </c>
      <c r="DE7" s="39">
        <v>87.28</v>
      </c>
      <c r="DF7" s="39">
        <v>87.41</v>
      </c>
      <c r="DG7" s="39">
        <v>89.92</v>
      </c>
      <c r="DH7" s="39">
        <v>33.42</v>
      </c>
      <c r="DI7" s="39">
        <v>34.67</v>
      </c>
      <c r="DJ7" s="39">
        <v>35.909999999999997</v>
      </c>
      <c r="DK7" s="39">
        <v>37.5</v>
      </c>
      <c r="DL7" s="39">
        <v>39.1</v>
      </c>
      <c r="DM7" s="39">
        <v>45.25</v>
      </c>
      <c r="DN7" s="39">
        <v>46.27</v>
      </c>
      <c r="DO7" s="39">
        <v>46.88</v>
      </c>
      <c r="DP7" s="39">
        <v>46.94</v>
      </c>
      <c r="DQ7" s="39">
        <v>47.62</v>
      </c>
      <c r="DR7" s="39">
        <v>48.85</v>
      </c>
      <c r="DS7" s="39">
        <v>0</v>
      </c>
      <c r="DT7" s="39">
        <v>0</v>
      </c>
      <c r="DU7" s="39">
        <v>0</v>
      </c>
      <c r="DV7" s="39">
        <v>0.24</v>
      </c>
      <c r="DW7" s="39">
        <v>0.2</v>
      </c>
      <c r="DX7" s="39">
        <v>10.71</v>
      </c>
      <c r="DY7" s="39">
        <v>10.93</v>
      </c>
      <c r="DZ7" s="39">
        <v>13.39</v>
      </c>
      <c r="EA7" s="39">
        <v>14.48</v>
      </c>
      <c r="EB7" s="39">
        <v>16.27</v>
      </c>
      <c r="EC7" s="39">
        <v>17.8</v>
      </c>
      <c r="ED7" s="39">
        <v>1.1000000000000001</v>
      </c>
      <c r="EE7" s="39">
        <v>0.95</v>
      </c>
      <c r="EF7" s="39">
        <v>0.33</v>
      </c>
      <c r="EG7" s="39">
        <v>0.3</v>
      </c>
      <c r="EH7" s="39">
        <v>0.48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業務課総務担当 角田 弘貴</cp:lastModifiedBy>
  <cp:lastPrinted>2020-02-04T06:17:07Z</cp:lastPrinted>
  <dcterms:created xsi:type="dcterms:W3CDTF">2019-12-05T04:15:24Z</dcterms:created>
  <dcterms:modified xsi:type="dcterms:W3CDTF">2020-02-04T06:22:03Z</dcterms:modified>
  <cp:category/>
</cp:coreProperties>
</file>