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lst00\redirect.V6\y-morikawa11\Desktop\"/>
    </mc:Choice>
  </mc:AlternateContent>
  <workbookProtection workbookAlgorithmName="SHA-512" workbookHashValue="IGFMgWz2Ps0PiNsq1hzjHse0RsL8OT8NGoTU1CKs6784Kop6PFyYI7yWdaEf2p8tpGBZFtB6dJxxXp360yZNcg==" workbookSaltValue="1XlzojteMB3B1+Ac/Wqc8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<sst xmlns="http://schemas.openxmlformats.org/spreadsheetml/2006/main" count="228" uniqueCount="114">
  <si>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</si>
  <si>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</si>
  <si>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</si>
  <si>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</si>
  <si>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</si>
  <si>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</si>
  <si>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</si>
  <si>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</si>
  <si>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</si>
  <si>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</si>
  <si>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</si>
  <si>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</si>
  <si>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</si>
  <si>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</si>
  <si>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</si>
  <si>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</si>
  <si>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</si>
  <si>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</si>
  <si>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</si>
  <si>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</si>
  <si>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</si>
  <si>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</si>
  <si>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</si>
  <si>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</si>
  <si>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</si>
  <si>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</si>
  <si>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</si>
  <si>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</si>
  <si>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</si>
  <si>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</si>
  <si>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</si>
  <si>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</si>
  <si>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</si>
  <si>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</si>
  <si>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</si>
  <si>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</si>
  <si>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</si>
  <si>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</si>
  <si>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</si>
  <si>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</si>
  <si>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</si>
  <si>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</si>
  <si>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</si>
  <si>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</si>
  <si>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</si>
  <si>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</si>
  <si>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</si>
  <si>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</si>
  <si>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</si>
  <si>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</si>
  <si>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</si>
  <si>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</si>
  <si>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</si>
  <si>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</si>
  <si>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</si>
  <si>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</si>
  <si>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</si>
  <si>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</si>
  <si>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</si>
  <si>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</si>
  <si>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</si>
  <si>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</si>
  <si>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</si>
  <si>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</si>
  <si>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</si>
  <si>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</si>
  <si>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</si>
  <si>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</si>
  <si>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</si>
  <si>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</si>
  <si>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</si>
  <si>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</si>
  <si>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</si>
  <si>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</si>
  <si>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</si>
  <si>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</si>
  <si>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</si>
  <si>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</si>
  <si>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</si>
  <si>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</si>
  <si>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</si>
  <si>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</si>
  <si>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</si>
  <si>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</si>
  <si>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</si>
  <si>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</si>
  <si>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</si>
  <si>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</si>
  <si>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</si>
  <si>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</si>
  <si>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</si>
  <si>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</si>
  <si>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</si>
  <si>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</si>
  <si>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</si>
  <si>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</si>
  <si>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</si>
  <si>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</si>
  <si>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甲斐市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</si>
  <si>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</si>
  <si>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</si>
  <si>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</si>
  <si>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</si>
  <si>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</si>
  <si>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</si>
  <si>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</si>
  <si>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</si>
  <si>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</si>
  <si>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</si>
  <si>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</si>
  <si>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</si>
  <si>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供用開始年度が平成７年であるため、管渠の耐用年数が５０年であることを考えても老朽化という段階でない。</t>
    <rPh sb="1" eb="3">
      <t>キョウヨウ</t>
    </rPh>
    <rPh sb="3" eb="5">
      <t>カイシ</t>
    </rPh>
    <rPh sb="5" eb="7">
      <t>ネンド</t>
    </rPh>
    <rPh sb="8" eb="10">
      <t>ヘイセイ</t>
    </rPh>
    <rPh sb="11" eb="12">
      <t>ネン</t>
    </rPh>
    <rPh sb="18" eb="20">
      <t>カンキョ</t>
    </rPh>
    <rPh sb="21" eb="23">
      <t>タイヨウ</t>
    </rPh>
    <rPh sb="23" eb="25">
      <t>ネンスウ</t>
    </rPh>
    <rPh sb="28" eb="29">
      <t>ネン</t>
    </rPh>
    <rPh sb="35" eb="36">
      <t>カンガ</t>
    </rPh>
    <rPh sb="39" eb="41">
      <t>ロウキュウ</t>
    </rPh>
    <rPh sb="41" eb="42">
      <t>カ</t>
    </rPh>
    <rPh sb="45" eb="47">
      <t>ダンカイ</t>
    </rPh>
    <phoneticPr fontId="4"/>
  </si>
  <si>
    <r>
      <t>【①収益的収支比率 ④企業債残高対事業規模比率】
　</t>
    </r>
    <r>
      <rPr>
        <sz val="11"/>
        <color theme="1"/>
        <rFont val="ＭＳ ゴシック"/>
        <family val="3"/>
        <charset val="128"/>
      </rPr>
      <t>農業集落排水施設は、農村地域に位置しており、将来的に当該人口は減少していくものと想定している。新たな、大規模改修等を想定していないため、今後の事業資金の借入はなく、借入金の現在高は徐々に減額となっていく。これに伴い、一般会計からの繰入金の依存度は低くなる。
【⑤経費回収率 ⑥汚水処理原価】
　類似団体よりも経費回収率の水準が低く、汚水処理原価も高い水準であるため、健全化のためには使用料の値上げなどを検討する必要があるが、現在のところ借入金の残高は徐々に減少していき、一般会計からの繰入金も減少するため、使用料については、現状を維持していく。
【⑦施設利用率】
　類似団体よりも高い水準であるが、将来的に当該人口は減少することが想定されることを踏まえ、今後も適正な維持管理に努めていく。</t>
    </r>
    <r>
      <rPr>
        <sz val="10"/>
        <color theme="1"/>
        <rFont val="ＭＳ ゴシック"/>
        <family val="3"/>
        <charset val="128"/>
      </rPr>
      <t xml:space="preserve">
【⑧水洗化率】
　100％を維持している。</t>
    </r>
    <rPh sb="2" eb="5">
      <t>シュウエキテキ</t>
    </rPh>
    <rPh sb="5" eb="7">
      <t>シュウシ</t>
    </rPh>
    <rPh sb="7" eb="9">
      <t>ヒリツ</t>
    </rPh>
    <rPh sb="11" eb="13">
      <t>キギョウ</t>
    </rPh>
    <rPh sb="13" eb="14">
      <t>サイ</t>
    </rPh>
    <rPh sb="14" eb="16">
      <t>ザンダカ</t>
    </rPh>
    <rPh sb="16" eb="17">
      <t>タイ</t>
    </rPh>
    <rPh sb="17" eb="19">
      <t>ジギョウ</t>
    </rPh>
    <rPh sb="19" eb="21">
      <t>キボ</t>
    </rPh>
    <rPh sb="21" eb="23">
      <t>ヒリツ</t>
    </rPh>
    <rPh sb="26" eb="28">
      <t>ノウギョウ</t>
    </rPh>
    <rPh sb="28" eb="30">
      <t>シュウラク</t>
    </rPh>
    <rPh sb="30" eb="32">
      <t>ハイスイ</t>
    </rPh>
    <rPh sb="32" eb="34">
      <t>シセツ</t>
    </rPh>
    <rPh sb="36" eb="38">
      <t>ノウソン</t>
    </rPh>
    <rPh sb="38" eb="40">
      <t>チイキ</t>
    </rPh>
    <rPh sb="41" eb="43">
      <t>イチ</t>
    </rPh>
    <rPh sb="48" eb="50">
      <t>ショウライ</t>
    </rPh>
    <rPh sb="50" eb="51">
      <t>テキ</t>
    </rPh>
    <rPh sb="52" eb="54">
      <t>トウガイ</t>
    </rPh>
    <rPh sb="54" eb="56">
      <t>ジンコウ</t>
    </rPh>
    <rPh sb="57" eb="59">
      <t>ゲンショウ</t>
    </rPh>
    <rPh sb="66" eb="68">
      <t>ソウテイ</t>
    </rPh>
    <rPh sb="73" eb="74">
      <t>アラ</t>
    </rPh>
    <rPh sb="77" eb="80">
      <t>ダイキボ</t>
    </rPh>
    <rPh sb="80" eb="82">
      <t>カイシュウ</t>
    </rPh>
    <rPh sb="82" eb="83">
      <t>トウ</t>
    </rPh>
    <rPh sb="84" eb="86">
      <t>ソウテイ</t>
    </rPh>
    <rPh sb="94" eb="96">
      <t>コンゴ</t>
    </rPh>
    <rPh sb="97" eb="99">
      <t>ジギョウ</t>
    </rPh>
    <rPh sb="99" eb="101">
      <t>シキン</t>
    </rPh>
    <rPh sb="102" eb="104">
      <t>カリイレ</t>
    </rPh>
    <rPh sb="108" eb="110">
      <t>カリイレ</t>
    </rPh>
    <rPh sb="110" eb="111">
      <t>キン</t>
    </rPh>
    <rPh sb="112" eb="114">
      <t>ゲンザイ</t>
    </rPh>
    <rPh sb="114" eb="115">
      <t>ダカ</t>
    </rPh>
    <rPh sb="116" eb="118">
      <t>ジョジョ</t>
    </rPh>
    <rPh sb="119" eb="121">
      <t>ゲンガク</t>
    </rPh>
    <rPh sb="131" eb="132">
      <t>トモナ</t>
    </rPh>
    <rPh sb="134" eb="136">
      <t>イッパン</t>
    </rPh>
    <rPh sb="136" eb="138">
      <t>カイケイ</t>
    </rPh>
    <rPh sb="141" eb="143">
      <t>クリイレ</t>
    </rPh>
    <rPh sb="143" eb="144">
      <t>キン</t>
    </rPh>
    <rPh sb="145" eb="148">
      <t>イゾンド</t>
    </rPh>
    <rPh sb="149" eb="150">
      <t>ヒク</t>
    </rPh>
    <rPh sb="158" eb="160">
      <t>ケイヒ</t>
    </rPh>
    <rPh sb="160" eb="162">
      <t>カイシュウ</t>
    </rPh>
    <rPh sb="162" eb="163">
      <t>リツ</t>
    </rPh>
    <rPh sb="165" eb="167">
      <t>オスイ</t>
    </rPh>
    <rPh sb="167" eb="169">
      <t>ショリ</t>
    </rPh>
    <rPh sb="169" eb="171">
      <t>ゲンカ</t>
    </rPh>
    <rPh sb="174" eb="176">
      <t>ルイジ</t>
    </rPh>
    <rPh sb="176" eb="178">
      <t>ダンタイ</t>
    </rPh>
    <rPh sb="181" eb="183">
      <t>ケイヒ</t>
    </rPh>
    <rPh sb="183" eb="185">
      <t>カイシュウ</t>
    </rPh>
    <rPh sb="185" eb="186">
      <t>リツ</t>
    </rPh>
    <rPh sb="187" eb="189">
      <t>スイジュン</t>
    </rPh>
    <rPh sb="190" eb="191">
      <t>ヒク</t>
    </rPh>
    <rPh sb="193" eb="195">
      <t>オスイ</t>
    </rPh>
    <rPh sb="195" eb="197">
      <t>ショリ</t>
    </rPh>
    <rPh sb="197" eb="199">
      <t>ゲンカ</t>
    </rPh>
    <rPh sb="200" eb="201">
      <t>タカ</t>
    </rPh>
    <rPh sb="202" eb="204">
      <t>スイジュン</t>
    </rPh>
    <rPh sb="210" eb="213">
      <t>ケンゼンカ</t>
    </rPh>
    <rPh sb="218" eb="221">
      <t>シヨウリョウ</t>
    </rPh>
    <rPh sb="222" eb="224">
      <t>ネア</t>
    </rPh>
    <rPh sb="228" eb="230">
      <t>ケントウ</t>
    </rPh>
    <rPh sb="232" eb="234">
      <t>ヒツヨウ</t>
    </rPh>
    <rPh sb="239" eb="241">
      <t>ゲンザイ</t>
    </rPh>
    <rPh sb="245" eb="247">
      <t>カリイレ</t>
    </rPh>
    <rPh sb="247" eb="248">
      <t>キン</t>
    </rPh>
    <rPh sb="249" eb="251">
      <t>ザンダカ</t>
    </rPh>
    <rPh sb="252" eb="254">
      <t>ジョジョ</t>
    </rPh>
    <rPh sb="255" eb="257">
      <t>ゲンショウ</t>
    </rPh>
    <rPh sb="262" eb="264">
      <t>イッパン</t>
    </rPh>
    <rPh sb="264" eb="266">
      <t>カイケイ</t>
    </rPh>
    <rPh sb="269" eb="271">
      <t>クリイレ</t>
    </rPh>
    <rPh sb="271" eb="272">
      <t>キン</t>
    </rPh>
    <rPh sb="273" eb="275">
      <t>ゲンショウ</t>
    </rPh>
    <rPh sb="280" eb="283">
      <t>シヨウリョウ</t>
    </rPh>
    <rPh sb="289" eb="291">
      <t>ゲンジョウ</t>
    </rPh>
    <rPh sb="292" eb="294">
      <t>イジ</t>
    </rPh>
    <rPh sb="303" eb="305">
      <t>シセツ</t>
    </rPh>
    <rPh sb="305" eb="307">
      <t>リヨウ</t>
    </rPh>
    <rPh sb="307" eb="308">
      <t>リツ</t>
    </rPh>
    <rPh sb="311" eb="313">
      <t>ルイジ</t>
    </rPh>
    <rPh sb="313" eb="315">
      <t>ダンタイ</t>
    </rPh>
    <rPh sb="318" eb="319">
      <t>タカ</t>
    </rPh>
    <rPh sb="320" eb="322">
      <t>スイジュン</t>
    </rPh>
    <rPh sb="327" eb="330">
      <t>ショウライテキ</t>
    </rPh>
    <rPh sb="331" eb="333">
      <t>トウガイ</t>
    </rPh>
    <rPh sb="333" eb="335">
      <t>ジンコウ</t>
    </rPh>
    <rPh sb="336" eb="338">
      <t>ゲンショウ</t>
    </rPh>
    <rPh sb="343" eb="345">
      <t>ソウテイ</t>
    </rPh>
    <rPh sb="351" eb="352">
      <t>フ</t>
    </rPh>
    <rPh sb="355" eb="357">
      <t>コンゴ</t>
    </rPh>
    <rPh sb="358" eb="360">
      <t>テキセイ</t>
    </rPh>
    <rPh sb="361" eb="363">
      <t>イジ</t>
    </rPh>
    <rPh sb="363" eb="365">
      <t>カンリ</t>
    </rPh>
    <rPh sb="366" eb="367">
      <t>ツト</t>
    </rPh>
    <rPh sb="376" eb="379">
      <t>スイセンカ</t>
    </rPh>
    <rPh sb="379" eb="380">
      <t>リツ</t>
    </rPh>
    <rPh sb="388" eb="390">
      <t>イジ</t>
    </rPh>
    <phoneticPr fontId="4"/>
  </si>
  <si>
    <t xml:space="preserve">　農業集落排水事業は、現在特定の1つの地域のみが対象となっており、今後においても対象地域の拡大や新たな地域での展開は見込んでいない。
　借入金の現在高は徐々に減額していくため、一般会計繰入金の依存度も低くなる。
　よって、事業の主たる収入である使用料については現状維持とする。
　耐用年数や老朽状況により施設の更新・改修の検討を要す時期には、当施設自体の廃止等を含め、合併浄化槽設置への転換も検討する必要があると考える。
</t>
    <rPh sb="179" eb="180">
      <t>トウ</t>
    </rPh>
    <rPh sb="181" eb="182">
      <t>フク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</si>
</sst>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DA9-4D98-BB6B-30405349C3D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4DA9-4D98-BB6B-30405349C3D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80</c:v>
                </c:pt>
                <c:pt idx="1">
                  <c:v>82.5</c:v>
                </c:pt>
                <c:pt idx="2">
                  <c:v>70.45</c:v>
                </c:pt>
                <c:pt idx="3">
                  <c:v>77.5</c:v>
                </c:pt>
                <c:pt idx="4">
                  <c:v>80</c:v>
                </c:pt>
              </c:numCache>
            </c:numRef>
          </c:val>
          <c:extLst>
            <c:ext xmlns:c16="http://schemas.microsoft.com/office/drawing/2014/chart" uri="{C3380CC4-5D6E-409C-BE32-E72D297353CC}">
              <c16:uniqueId val="{00000000-91A2-4420-B6CD-14423C2AD7B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91A2-4420-B6CD-14423C2AD7B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870-43E2-BB13-F58D5C4FF1D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F870-43E2-BB13-F58D5C4FF1D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86.95</c:v>
                </c:pt>
                <c:pt idx="1">
                  <c:v>86.18</c:v>
                </c:pt>
                <c:pt idx="2">
                  <c:v>86.74</c:v>
                </c:pt>
                <c:pt idx="3">
                  <c:v>92.57</c:v>
                </c:pt>
                <c:pt idx="4">
                  <c:v>91.56</c:v>
                </c:pt>
              </c:numCache>
            </c:numRef>
          </c:val>
          <c:extLst>
            <c:ext xmlns:c16="http://schemas.microsoft.com/office/drawing/2014/chart" uri="{C3380CC4-5D6E-409C-BE32-E72D297353CC}">
              <c16:uniqueId val="{00000000-9B2C-4051-A24F-E05E1D3C7CB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2C-4051-A24F-E05E1D3C7CB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BB6-44DC-B9F8-1FB09A6BE40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B6-44DC-B9F8-1FB09A6BE40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7A2-43AD-B628-01E29B8C022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A2-43AD-B628-01E29B8C022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FF3-4A27-BB1A-CB1D1EF61E2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F3-4A27-BB1A-CB1D1EF61E2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94-4DD4-95D1-2E179507C5F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94-4DD4-95D1-2E179507C5F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1216.82</c:v>
                </c:pt>
                <c:pt idx="1">
                  <c:v>1131.49</c:v>
                </c:pt>
                <c:pt idx="2">
                  <c:v>846.48</c:v>
                </c:pt>
                <c:pt idx="3">
                  <c:v>434.07</c:v>
                </c:pt>
                <c:pt idx="4">
                  <c:v>392.38</c:v>
                </c:pt>
              </c:numCache>
            </c:numRef>
          </c:val>
          <c:extLst>
            <c:ext xmlns:c16="http://schemas.microsoft.com/office/drawing/2014/chart" uri="{C3380CC4-5D6E-409C-BE32-E72D297353CC}">
              <c16:uniqueId val="{00000000-7F94-4807-BA74-6AB84EE528E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7F94-4807-BA74-6AB84EE528E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22.98</c:v>
                </c:pt>
                <c:pt idx="1">
                  <c:v>22.11</c:v>
                </c:pt>
                <c:pt idx="2">
                  <c:v>22.94</c:v>
                </c:pt>
                <c:pt idx="3">
                  <c:v>24.26</c:v>
                </c:pt>
                <c:pt idx="4">
                  <c:v>23.47</c:v>
                </c:pt>
              </c:numCache>
            </c:numRef>
          </c:val>
          <c:extLst>
            <c:ext xmlns:c16="http://schemas.microsoft.com/office/drawing/2014/chart" uri="{C3380CC4-5D6E-409C-BE32-E72D297353CC}">
              <c16:uniqueId val="{00000000-3978-42B2-ABAA-11B60733645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3978-42B2-ABAA-11B60733645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464.57</c:v>
                </c:pt>
                <c:pt idx="1">
                  <c:v>463.66</c:v>
                </c:pt>
                <c:pt idx="2">
                  <c:v>499.96</c:v>
                </c:pt>
                <c:pt idx="3">
                  <c:v>474.97</c:v>
                </c:pt>
                <c:pt idx="4">
                  <c:v>441.04</c:v>
                </c:pt>
              </c:numCache>
            </c:numRef>
          </c:val>
          <c:extLst>
            <c:ext xmlns:c16="http://schemas.microsoft.com/office/drawing/2014/chart" uri="{C3380CC4-5D6E-409C-BE32-E72D297353CC}">
              <c16:uniqueId val="{00000000-3080-4C19-BD43-EAD61A4790C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3080-4C19-BD43-EAD61A4790C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60" zoomScaleNormal="100" workbookViewId="0">
      <selection activeCell="BJ73" sqref="BJ7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山梨県　甲斐市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75771</v>
      </c>
      <c r="AM8" s="69"/>
      <c r="AN8" s="69"/>
      <c r="AO8" s="69"/>
      <c r="AP8" s="69"/>
      <c r="AQ8" s="69"/>
      <c r="AR8" s="69"/>
      <c r="AS8" s="69"/>
      <c r="AT8" s="68">
        <f>データ!T6</f>
        <v>71.95</v>
      </c>
      <c r="AU8" s="68"/>
      <c r="AV8" s="68"/>
      <c r="AW8" s="68"/>
      <c r="AX8" s="68"/>
      <c r="AY8" s="68"/>
      <c r="AZ8" s="68"/>
      <c r="BA8" s="68"/>
      <c r="BB8" s="68">
        <f>データ!U6</f>
        <v>1053.1099999999999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0.12</v>
      </c>
      <c r="Q10" s="68"/>
      <c r="R10" s="68"/>
      <c r="S10" s="68"/>
      <c r="T10" s="68"/>
      <c r="U10" s="68"/>
      <c r="V10" s="68"/>
      <c r="W10" s="68">
        <f>データ!Q6</f>
        <v>100</v>
      </c>
      <c r="X10" s="68"/>
      <c r="Y10" s="68"/>
      <c r="Z10" s="68"/>
      <c r="AA10" s="68"/>
      <c r="AB10" s="68"/>
      <c r="AC10" s="68"/>
      <c r="AD10" s="69">
        <f>データ!R6</f>
        <v>2870</v>
      </c>
      <c r="AE10" s="69"/>
      <c r="AF10" s="69"/>
      <c r="AG10" s="69"/>
      <c r="AH10" s="69"/>
      <c r="AI10" s="69"/>
      <c r="AJ10" s="69"/>
      <c r="AK10" s="2"/>
      <c r="AL10" s="69">
        <f>データ!V6</f>
        <v>93</v>
      </c>
      <c r="AM10" s="69"/>
      <c r="AN10" s="69"/>
      <c r="AO10" s="69"/>
      <c r="AP10" s="69"/>
      <c r="AQ10" s="69"/>
      <c r="AR10" s="69"/>
      <c r="AS10" s="69"/>
      <c r="AT10" s="68">
        <f>データ!W6</f>
        <v>0.03</v>
      </c>
      <c r="AU10" s="68"/>
      <c r="AV10" s="68"/>
      <c r="AW10" s="68"/>
      <c r="AX10" s="68"/>
      <c r="AY10" s="68"/>
      <c r="AZ10" s="68"/>
      <c r="BA10" s="68"/>
      <c r="BB10" s="68">
        <f>データ!X6</f>
        <v>3100</v>
      </c>
      <c r="BC10" s="68"/>
      <c r="BD10" s="68"/>
      <c r="BE10" s="68"/>
      <c r="BF10" s="68"/>
      <c r="BG10" s="68"/>
      <c r="BH10" s="68"/>
      <c r="BI10" s="68"/>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fe2+vF37HR20nV7ALr+aTa4fG0F3A2HzOn0F5X2Wq25uew0IN4D9cp5636dwFFimr0FCvBaDmWHYRonSLGPSag==" saltValue="SFD7KfM2xqNYawmC+6HDV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192104</v>
      </c>
      <c r="D6" s="33">
        <f t="shared" si="3"/>
        <v>47</v>
      </c>
      <c r="E6" s="33">
        <f t="shared" si="3"/>
        <v>17</v>
      </c>
      <c r="F6" s="33">
        <f t="shared" si="3"/>
        <v>5</v>
      </c>
      <c r="G6" s="33">
        <f t="shared" si="3"/>
        <v>0</v>
      </c>
      <c r="H6" s="33" t="str">
        <f t="shared" si="3"/>
        <v>山梨県　甲斐市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0.12</v>
      </c>
      <c r="Q6" s="34">
        <f t="shared" si="3"/>
        <v>100</v>
      </c>
      <c r="R6" s="34">
        <f t="shared" si="3"/>
        <v>2870</v>
      </c>
      <c r="S6" s="34">
        <f t="shared" si="3"/>
        <v>75771</v>
      </c>
      <c r="T6" s="34">
        <f t="shared" si="3"/>
        <v>71.95</v>
      </c>
      <c r="U6" s="34">
        <f t="shared" si="3"/>
        <v>1053.1099999999999</v>
      </c>
      <c r="V6" s="34">
        <f t="shared" si="3"/>
        <v>93</v>
      </c>
      <c r="W6" s="34">
        <f t="shared" si="3"/>
        <v>0.03</v>
      </c>
      <c r="X6" s="34">
        <f t="shared" si="3"/>
        <v>3100</v>
      </c>
      <c r="Y6" s="35">
        <f>IF(Y7="",NA(),Y7)</f>
        <v>86.95</v>
      </c>
      <c r="Z6" s="35">
        <f t="shared" ref="Z6:AH6" si="4">IF(Z7="",NA(),Z7)</f>
        <v>86.18</v>
      </c>
      <c r="AA6" s="35">
        <f t="shared" si="4"/>
        <v>86.74</v>
      </c>
      <c r="AB6" s="35">
        <f t="shared" si="4"/>
        <v>92.57</v>
      </c>
      <c r="AC6" s="35">
        <f t="shared" si="4"/>
        <v>91.56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1216.82</v>
      </c>
      <c r="BG6" s="35">
        <f t="shared" ref="BG6:BO6" si="7">IF(BG7="",NA(),BG7)</f>
        <v>1131.49</v>
      </c>
      <c r="BH6" s="35">
        <f t="shared" si="7"/>
        <v>846.48</v>
      </c>
      <c r="BI6" s="35">
        <f t="shared" si="7"/>
        <v>434.07</v>
      </c>
      <c r="BJ6" s="35">
        <f t="shared" si="7"/>
        <v>392.38</v>
      </c>
      <c r="BK6" s="35">
        <f t="shared" si="7"/>
        <v>1044.8</v>
      </c>
      <c r="BL6" s="35">
        <f t="shared" si="7"/>
        <v>1081.8</v>
      </c>
      <c r="BM6" s="35">
        <f t="shared" si="7"/>
        <v>974.93</v>
      </c>
      <c r="BN6" s="35">
        <f t="shared" si="7"/>
        <v>855.8</v>
      </c>
      <c r="BO6" s="35">
        <f t="shared" si="7"/>
        <v>789.46</v>
      </c>
      <c r="BP6" s="34" t="str">
        <f>IF(BP7="","",IF(BP7="-","【-】","【"&amp;SUBSTITUTE(TEXT(BP7,"#,##0.00"),"-","△")&amp;"】"))</f>
        <v>【747.76】</v>
      </c>
      <c r="BQ6" s="35">
        <f>IF(BQ7="",NA(),BQ7)</f>
        <v>22.98</v>
      </c>
      <c r="BR6" s="35">
        <f t="shared" ref="BR6:BZ6" si="8">IF(BR7="",NA(),BR7)</f>
        <v>22.11</v>
      </c>
      <c r="BS6" s="35">
        <f t="shared" si="8"/>
        <v>22.94</v>
      </c>
      <c r="BT6" s="35">
        <f t="shared" si="8"/>
        <v>24.26</v>
      </c>
      <c r="BU6" s="35">
        <f t="shared" si="8"/>
        <v>23.47</v>
      </c>
      <c r="BV6" s="35">
        <f t="shared" si="8"/>
        <v>50.82</v>
      </c>
      <c r="BW6" s="35">
        <f t="shared" si="8"/>
        <v>52.19</v>
      </c>
      <c r="BX6" s="35">
        <f t="shared" si="8"/>
        <v>55.32</v>
      </c>
      <c r="BY6" s="35">
        <f t="shared" si="8"/>
        <v>59.8</v>
      </c>
      <c r="BZ6" s="35">
        <f t="shared" si="8"/>
        <v>57.77</v>
      </c>
      <c r="CA6" s="34" t="str">
        <f>IF(CA7="","",IF(CA7="-","【-】","【"&amp;SUBSTITUTE(TEXT(CA7,"#,##0.00"),"-","△")&amp;"】"))</f>
        <v>【59.51】</v>
      </c>
      <c r="CB6" s="35">
        <f>IF(CB7="",NA(),CB7)</f>
        <v>464.57</v>
      </c>
      <c r="CC6" s="35">
        <f t="shared" ref="CC6:CK6" si="9">IF(CC7="",NA(),CC7)</f>
        <v>463.66</v>
      </c>
      <c r="CD6" s="35">
        <f t="shared" si="9"/>
        <v>499.96</v>
      </c>
      <c r="CE6" s="35">
        <f t="shared" si="9"/>
        <v>474.97</v>
      </c>
      <c r="CF6" s="35">
        <f t="shared" si="9"/>
        <v>441.04</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80</v>
      </c>
      <c r="CN6" s="35">
        <f t="shared" ref="CN6:CV6" si="10">IF(CN7="",NA(),CN7)</f>
        <v>82.5</v>
      </c>
      <c r="CO6" s="35">
        <f t="shared" si="10"/>
        <v>70.45</v>
      </c>
      <c r="CP6" s="35">
        <f t="shared" si="10"/>
        <v>77.5</v>
      </c>
      <c r="CQ6" s="35">
        <f t="shared" si="10"/>
        <v>80</v>
      </c>
      <c r="CR6" s="35">
        <f t="shared" si="10"/>
        <v>53.24</v>
      </c>
      <c r="CS6" s="35">
        <f t="shared" si="10"/>
        <v>52.31</v>
      </c>
      <c r="CT6" s="35">
        <f t="shared" si="10"/>
        <v>60.65</v>
      </c>
      <c r="CU6" s="35">
        <f t="shared" si="10"/>
        <v>51.75</v>
      </c>
      <c r="CV6" s="35">
        <f t="shared" si="10"/>
        <v>50.68</v>
      </c>
      <c r="CW6" s="34" t="str">
        <f>IF(CW7="","",IF(CW7="-","【-】","【"&amp;SUBSTITUTE(TEXT(CW7,"#,##0.00"),"-","△")&amp;"】"))</f>
        <v>【52.23】</v>
      </c>
      <c r="CX6" s="35">
        <f>IF(CX7="",NA(),CX7)</f>
        <v>100</v>
      </c>
      <c r="CY6" s="35">
        <f t="shared" ref="CY6:DG6" si="11">IF(CY7="",NA(),CY7)</f>
        <v>100</v>
      </c>
      <c r="CZ6" s="35">
        <f t="shared" si="11"/>
        <v>100</v>
      </c>
      <c r="DA6" s="35">
        <f t="shared" si="11"/>
        <v>100</v>
      </c>
      <c r="DB6" s="35">
        <f t="shared" si="11"/>
        <v>100</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192104</v>
      </c>
      <c r="D7" s="37">
        <v>47</v>
      </c>
      <c r="E7" s="37">
        <v>17</v>
      </c>
      <c r="F7" s="37">
        <v>5</v>
      </c>
      <c r="G7" s="37">
        <v>0</v>
      </c>
      <c r="H7" s="37" t="s">
        <v>98</v>
      </c>
      <c r="I7" s="37" t="s">
        <v>99</v>
      </c>
      <c r="J7" s="37" t="s">
        <v>100</v>
      </c>
      <c r="K7" s="37" t="s">
        <v>101</v>
      </c>
      <c r="L7" s="37" t="s">
        <v>102</v>
      </c>
      <c r="M7" s="37" t="s">
        <v>103</v>
      </c>
      <c r="N7" s="38" t="s">
        <v>104</v>
      </c>
      <c r="O7" s="38" t="s">
        <v>105</v>
      </c>
      <c r="P7" s="38">
        <v>0.12</v>
      </c>
      <c r="Q7" s="38">
        <v>100</v>
      </c>
      <c r="R7" s="38">
        <v>2870</v>
      </c>
      <c r="S7" s="38">
        <v>75771</v>
      </c>
      <c r="T7" s="38">
        <v>71.95</v>
      </c>
      <c r="U7" s="38">
        <v>1053.1099999999999</v>
      </c>
      <c r="V7" s="38">
        <v>93</v>
      </c>
      <c r="W7" s="38">
        <v>0.03</v>
      </c>
      <c r="X7" s="38">
        <v>3100</v>
      </c>
      <c r="Y7" s="38">
        <v>86.95</v>
      </c>
      <c r="Z7" s="38">
        <v>86.18</v>
      </c>
      <c r="AA7" s="38">
        <v>86.74</v>
      </c>
      <c r="AB7" s="38">
        <v>92.57</v>
      </c>
      <c r="AC7" s="38">
        <v>91.56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1216.82</v>
      </c>
      <c r="BG7" s="38">
        <v>1131.49</v>
      </c>
      <c r="BH7" s="38">
        <v>846.48</v>
      </c>
      <c r="BI7" s="38">
        <v>434.07</v>
      </c>
      <c r="BJ7" s="38">
        <v>392.38</v>
      </c>
      <c r="BK7" s="38">
        <v>1044.8</v>
      </c>
      <c r="BL7" s="38">
        <v>1081.8</v>
      </c>
      <c r="BM7" s="38">
        <v>974.93</v>
      </c>
      <c r="BN7" s="38">
        <v>855.8</v>
      </c>
      <c r="BO7" s="38">
        <v>789.46</v>
      </c>
      <c r="BP7" s="38">
        <v>747.76</v>
      </c>
      <c r="BQ7" s="38">
        <v>22.98</v>
      </c>
      <c r="BR7" s="38">
        <v>22.11</v>
      </c>
      <c r="BS7" s="38">
        <v>22.94</v>
      </c>
      <c r="BT7" s="38">
        <v>24.26</v>
      </c>
      <c r="BU7" s="38">
        <v>23.47</v>
      </c>
      <c r="BV7" s="38">
        <v>50.82</v>
      </c>
      <c r="BW7" s="38">
        <v>52.19</v>
      </c>
      <c r="BX7" s="38">
        <v>55.32</v>
      </c>
      <c r="BY7" s="38">
        <v>59.8</v>
      </c>
      <c r="BZ7" s="38">
        <v>57.77</v>
      </c>
      <c r="CA7" s="38">
        <v>59.51</v>
      </c>
      <c r="CB7" s="38">
        <v>464.57</v>
      </c>
      <c r="CC7" s="38">
        <v>463.66</v>
      </c>
      <c r="CD7" s="38">
        <v>499.96</v>
      </c>
      <c r="CE7" s="38">
        <v>474.97</v>
      </c>
      <c r="CF7" s="38">
        <v>441.04</v>
      </c>
      <c r="CG7" s="38">
        <v>300.52</v>
      </c>
      <c r="CH7" s="38">
        <v>296.14</v>
      </c>
      <c r="CI7" s="38">
        <v>283.17</v>
      </c>
      <c r="CJ7" s="38">
        <v>263.76</v>
      </c>
      <c r="CK7" s="38">
        <v>274.35000000000002</v>
      </c>
      <c r="CL7" s="38">
        <v>261.45999999999998</v>
      </c>
      <c r="CM7" s="38">
        <v>80</v>
      </c>
      <c r="CN7" s="38">
        <v>82.5</v>
      </c>
      <c r="CO7" s="38">
        <v>70.45</v>
      </c>
      <c r="CP7" s="38">
        <v>77.5</v>
      </c>
      <c r="CQ7" s="38">
        <v>80</v>
      </c>
      <c r="CR7" s="38">
        <v>53.24</v>
      </c>
      <c r="CS7" s="38">
        <v>52.31</v>
      </c>
      <c r="CT7" s="38">
        <v>60.65</v>
      </c>
      <c r="CU7" s="38">
        <v>51.75</v>
      </c>
      <c r="CV7" s="38">
        <v>50.68</v>
      </c>
      <c r="CW7" s="38">
        <v>52.23</v>
      </c>
      <c r="CX7" s="38">
        <v>100</v>
      </c>
      <c r="CY7" s="38">
        <v>100</v>
      </c>
      <c r="CZ7" s="38">
        <v>100</v>
      </c>
      <c r="DA7" s="38">
        <v>100</v>
      </c>
      <c r="DB7" s="38">
        <v>100</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森川嘉亮</cp:lastModifiedBy>
  <cp:lastPrinted>2020-01-23T02:49:53Z</cp:lastPrinted>
  <dcterms:created xsi:type="dcterms:W3CDTF">2019-12-05T05:19:20Z</dcterms:created>
  <dcterms:modified xsi:type="dcterms:W3CDTF">2020-01-23T02:49:55Z</dcterms:modified>
  <cp:category/>
</cp:coreProperties>
</file>