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 企画政策部\04 企画財政課\★03 財政係\005.各種調査関係\H31\20200122公営企業に係る経営比較分析表（平成30年度決算）の分析等について\4.県へ回答\"/>
    </mc:Choice>
  </mc:AlternateContent>
  <workbookProtection workbookAlgorithmName="SHA-512" workbookHashValue="wZ+/Ib6rE+F5AKb9v5ySR6QvtKvtKesAYfu0zCJAOfLnliQ2LkZZ/lb8EoxjjRd3JfV3R5QC5MaWi1ve61stfQ==" workbookSaltValue="Lud1b07bhsD5VLIeE0LoL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<sst xmlns="http://schemas.openxmlformats.org/spreadsheetml/2006/main" count="233" uniqueCount="114">
  <si>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</si>
  <si>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</si>
  <si>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</si>
  <si>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</si>
  <si>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</si>
  <si>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</si>
  <si>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</si>
  <si>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</si>
  <si>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</si>
  <si>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</si>
  <si>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</si>
  <si>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</si>
  <si>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</si>
  <si>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</si>
  <si>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</si>
  <si>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</si>
  <si>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</si>
  <si>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</si>
  <si>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</si>
  <si>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</si>
  <si>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</si>
  <si>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</si>
  <si>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</si>
  <si>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</si>
  <si>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</si>
  <si>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</si>
  <si>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</si>
  <si>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</si>
  <si>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</si>
  <si>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</si>
  <si>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</si>
  <si>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</si>
  <si>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</si>
  <si>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</si>
  <si>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</si>
  <si>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</si>
  <si>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</si>
  <si>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</si>
  <si>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</si>
  <si>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</si>
  <si>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</si>
  <si>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</si>
  <si>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</si>
  <si>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</si>
  <si>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</si>
  <si>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</si>
  <si>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</si>
  <si>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</si>
  <si>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</si>
  <si>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</si>
  <si>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</si>
  <si>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</si>
  <si>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</si>
  <si>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</si>
  <si>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</si>
  <si>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</si>
  <si>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</si>
  <si>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</si>
  <si>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</si>
  <si>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</si>
  <si>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</si>
  <si>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</si>
  <si>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</si>
  <si>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</si>
  <si>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</si>
  <si>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</si>
  <si>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</si>
  <si>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</si>
  <si>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</si>
  <si>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</si>
  <si>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</si>
  <si>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</si>
  <si>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</si>
  <si>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</si>
  <si>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</si>
  <si>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</si>
  <si>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</si>
  <si>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</si>
  <si>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</si>
  <si>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</si>
  <si>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</si>
  <si>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</si>
  <si>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</si>
  <si>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</si>
  <si>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</si>
  <si>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</si>
  <si>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</si>
  <si>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</si>
  <si>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</si>
  <si>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</si>
  <si>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</si>
  <si>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</si>
  <si>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</si>
  <si>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</si>
  <si>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</si>
  <si>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</si>
  <si>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</si>
  <si>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</si>
  <si>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</si>
  <si>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</si>
  <si>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</si>
  <si>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</si>
  <si>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</si>
  <si>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</si>
  <si>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</si>
  <si>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</si>
  <si>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</si>
  <si>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</si>
  <si>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</si>
  <si>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</si>
  <si>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</si>
  <si>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時点では事業の主たる収入である下水道使用料及び受益者負担金だけでは事業費の支出全体を賄えず、一般会計からの繰入金収入に高く依存している状況である。経営の安定化を図るには、下水道使用料を見直す（値上げ）必要があると考える。
　また、毎年１月を市の下水道接続強化月間とし展開している未接続世帯への啓発活動は、今後も根気強く継続し、使用料収入の増額につなげていきたい。</t>
    <rPh sb="2" eb="5">
      <t>ゲンジテン</t>
    </rPh>
    <rPh sb="7" eb="9">
      <t>ジギョウ</t>
    </rPh>
    <rPh sb="10" eb="11">
      <t>シュ</t>
    </rPh>
    <rPh sb="13" eb="15">
      <t>シュウニュウ</t>
    </rPh>
    <rPh sb="18" eb="21">
      <t>ゲスイドウ</t>
    </rPh>
    <rPh sb="21" eb="24">
      <t>シヨウリョウ</t>
    </rPh>
    <rPh sb="24" eb="25">
      <t>オヨ</t>
    </rPh>
    <rPh sb="26" eb="29">
      <t>ジュエキシャ</t>
    </rPh>
    <rPh sb="29" eb="31">
      <t>フタン</t>
    </rPh>
    <rPh sb="31" eb="32">
      <t>キン</t>
    </rPh>
    <rPh sb="36" eb="39">
      <t>ジギョウヒ</t>
    </rPh>
    <rPh sb="40" eb="42">
      <t>シシュツ</t>
    </rPh>
    <rPh sb="42" eb="44">
      <t>ゼンタイ</t>
    </rPh>
    <rPh sb="45" eb="46">
      <t>マカナ</t>
    </rPh>
    <rPh sb="49" eb="51">
      <t>イッパン</t>
    </rPh>
    <rPh sb="51" eb="53">
      <t>カイケイ</t>
    </rPh>
    <rPh sb="56" eb="58">
      <t>クリイレ</t>
    </rPh>
    <rPh sb="58" eb="59">
      <t>キン</t>
    </rPh>
    <rPh sb="59" eb="61">
      <t>シュウニュウ</t>
    </rPh>
    <rPh sb="62" eb="63">
      <t>タカ</t>
    </rPh>
    <rPh sb="64" eb="66">
      <t>イゾン</t>
    </rPh>
    <rPh sb="70" eb="72">
      <t>ジョウキョウ</t>
    </rPh>
    <rPh sb="76" eb="78">
      <t>ケイエイ</t>
    </rPh>
    <rPh sb="79" eb="82">
      <t>アンテイカ</t>
    </rPh>
    <rPh sb="83" eb="84">
      <t>ハカ</t>
    </rPh>
    <rPh sb="88" eb="91">
      <t>ゲスイドウ</t>
    </rPh>
    <rPh sb="91" eb="94">
      <t>シヨウリョウ</t>
    </rPh>
    <rPh sb="95" eb="97">
      <t>ミナオ</t>
    </rPh>
    <rPh sb="99" eb="101">
      <t>ネア</t>
    </rPh>
    <rPh sb="103" eb="105">
      <t>ヒツヨウ</t>
    </rPh>
    <rPh sb="109" eb="110">
      <t>カンガ</t>
    </rPh>
    <rPh sb="118" eb="120">
      <t>マイネン</t>
    </rPh>
    <rPh sb="121" eb="122">
      <t>ツキ</t>
    </rPh>
    <rPh sb="123" eb="124">
      <t>シ</t>
    </rPh>
    <rPh sb="125" eb="128">
      <t>ゲスイドウ</t>
    </rPh>
    <rPh sb="128" eb="130">
      <t>セツゾク</t>
    </rPh>
    <rPh sb="130" eb="132">
      <t>キョウカ</t>
    </rPh>
    <rPh sb="132" eb="134">
      <t>ゲッカン</t>
    </rPh>
    <rPh sb="136" eb="138">
      <t>テンカイ</t>
    </rPh>
    <rPh sb="142" eb="143">
      <t>ミ</t>
    </rPh>
    <rPh sb="143" eb="145">
      <t>セツゾク</t>
    </rPh>
    <rPh sb="145" eb="147">
      <t>セタイ</t>
    </rPh>
    <rPh sb="149" eb="151">
      <t>ケイハツ</t>
    </rPh>
    <rPh sb="151" eb="153">
      <t>カツドウ</t>
    </rPh>
    <rPh sb="155" eb="157">
      <t>コンゴ</t>
    </rPh>
    <rPh sb="158" eb="160">
      <t>コンキ</t>
    </rPh>
    <rPh sb="160" eb="161">
      <t>ツヨ</t>
    </rPh>
    <rPh sb="162" eb="164">
      <t>ケイゾク</t>
    </rPh>
    <rPh sb="166" eb="169">
      <t>シヨウリョウ</t>
    </rPh>
    <rPh sb="169" eb="171">
      <t>シュウニュウ</t>
    </rPh>
    <rPh sb="172" eb="174">
      <t>ゾウガク</t>
    </rPh>
    <phoneticPr fontId="4"/>
  </si>
  <si>
    <t>　甲斐市の資産は、主に管渠であり処理場等の施設はない。事業着手は昭和62年であるため、管渠の耐用年数が50年であることを考えても老朽化という段階ではない。
　将来的には、計画的な更新・改修計画が必要となる。</t>
    <rPh sb="1" eb="4">
      <t>カイシ</t>
    </rPh>
    <rPh sb="5" eb="7">
      <t>シサン</t>
    </rPh>
    <rPh sb="9" eb="10">
      <t>オモ</t>
    </rPh>
    <rPh sb="11" eb="13">
      <t>カンキョ</t>
    </rPh>
    <rPh sb="16" eb="18">
      <t>ショリ</t>
    </rPh>
    <rPh sb="18" eb="19">
      <t>バ</t>
    </rPh>
    <rPh sb="19" eb="20">
      <t>トウ</t>
    </rPh>
    <rPh sb="21" eb="23">
      <t>シセツ</t>
    </rPh>
    <rPh sb="27" eb="29">
      <t>ジギョウ</t>
    </rPh>
    <rPh sb="29" eb="31">
      <t>チャクシュ</t>
    </rPh>
    <rPh sb="32" eb="34">
      <t>ショウワ</t>
    </rPh>
    <rPh sb="36" eb="37">
      <t>ネン</t>
    </rPh>
    <rPh sb="43" eb="45">
      <t>カンキョ</t>
    </rPh>
    <rPh sb="46" eb="48">
      <t>タイヨウ</t>
    </rPh>
    <rPh sb="48" eb="50">
      <t>ネンスウ</t>
    </rPh>
    <rPh sb="53" eb="54">
      <t>ネン</t>
    </rPh>
    <rPh sb="60" eb="61">
      <t>カンガ</t>
    </rPh>
    <rPh sb="64" eb="67">
      <t>ロウキュウカ</t>
    </rPh>
    <rPh sb="70" eb="72">
      <t>ダンカイ</t>
    </rPh>
    <rPh sb="79" eb="82">
      <t>ショウライテキ</t>
    </rPh>
    <rPh sb="85" eb="88">
      <t>ケイカクテキ</t>
    </rPh>
    <rPh sb="89" eb="91">
      <t>コウシン</t>
    </rPh>
    <rPh sb="92" eb="94">
      <t>カイシュウ</t>
    </rPh>
    <rPh sb="94" eb="96">
      <t>ケイカク</t>
    </rPh>
    <rPh sb="97" eb="99">
      <t>ヒツヨウ</t>
    </rPh>
    <phoneticPr fontId="4"/>
  </si>
  <si>
    <r>
      <t>【①収益的収支比率 ④企業債残高対事業規模比率】
　</t>
    </r>
    <r>
      <rPr>
        <sz val="11"/>
        <color theme="1"/>
        <rFont val="ＭＳ ゴシック"/>
        <family val="3"/>
        <charset val="128"/>
      </rPr>
      <t>下水道整備には財源の一部として国庫補助金があり、国の財政事情と連動するように市の事業規模も変動する。主な自主財源である下水道使用料と受益者負担金だけでは全体事業費を賄えず、高く一般会計繰入金に依存している状況である。いずれは使用料改定について検討することとなる。整備率は、全体の７割ほどであり、いまだ整備促進の段階にある。引き続き企業債の新規借り入れは必要である。</t>
    </r>
    <r>
      <rPr>
        <sz val="10"/>
        <color theme="1"/>
        <rFont val="ＭＳ ゴシック"/>
        <family val="3"/>
        <charset val="128"/>
      </rPr>
      <t xml:space="preserve">
</t>
    </r>
    <r>
      <rPr>
        <sz val="11"/>
        <color theme="1"/>
        <rFont val="ＭＳ ゴシック"/>
        <family val="3"/>
        <charset val="128"/>
      </rPr>
      <t>【⑤経費回収率 ⑥汚水処理原価】</t>
    </r>
    <r>
      <rPr>
        <sz val="10"/>
        <color theme="1"/>
        <rFont val="ＭＳ ゴシック"/>
        <family val="3"/>
        <charset val="128"/>
      </rPr>
      <t xml:space="preserve">
　</t>
    </r>
    <r>
      <rPr>
        <sz val="11"/>
        <color theme="1"/>
        <rFont val="ＭＳ ゴシック"/>
        <family val="3"/>
        <charset val="128"/>
      </rPr>
      <t>一般会計からの繰入金の依存度が高いことが経費回収率の低さにつながっている。汚水処理原価にも同様である。このことからも、やはり使用料改定（値上げ）の必要性がみえている。</t>
    </r>
    <r>
      <rPr>
        <sz val="10"/>
        <color theme="1"/>
        <rFont val="ＭＳ ゴシック"/>
        <family val="3"/>
        <charset val="128"/>
      </rPr>
      <t xml:space="preserve">
</t>
    </r>
    <r>
      <rPr>
        <sz val="11"/>
        <color theme="1"/>
        <rFont val="ＭＳ ゴシック"/>
        <family val="3"/>
        <charset val="128"/>
      </rPr>
      <t>【⑧水洗化率】
　水洗化率は、平均値以下ではあるものの、最近は、年度中に設置（整備）した汚水桝個数を大きく上回る接続件数となっており、未接続世帯への啓発活動に効果がみられる。引き続き、なお一層の啓発への注力が必要と考える。</t>
    </r>
    <rPh sb="26" eb="29">
      <t>ゲスイドウ</t>
    </rPh>
    <rPh sb="29" eb="31">
      <t>セイビ</t>
    </rPh>
    <rPh sb="33" eb="35">
      <t>ザイゲン</t>
    </rPh>
    <rPh sb="36" eb="38">
      <t>イチブ</t>
    </rPh>
    <rPh sb="41" eb="43">
      <t>コッコ</t>
    </rPh>
    <rPh sb="43" eb="46">
      <t>ホジョキン</t>
    </rPh>
    <rPh sb="50" eb="51">
      <t>クニ</t>
    </rPh>
    <rPh sb="52" eb="54">
      <t>ザイセイ</t>
    </rPh>
    <rPh sb="54" eb="56">
      <t>ジジョウ</t>
    </rPh>
    <rPh sb="57" eb="59">
      <t>レンドウ</t>
    </rPh>
    <rPh sb="64" eb="65">
      <t>シ</t>
    </rPh>
    <rPh sb="66" eb="68">
      <t>ジギョウ</t>
    </rPh>
    <rPh sb="68" eb="70">
      <t>キボ</t>
    </rPh>
    <rPh sb="71" eb="73">
      <t>ヘンドウ</t>
    </rPh>
    <rPh sb="76" eb="77">
      <t>オモ</t>
    </rPh>
    <rPh sb="78" eb="80">
      <t>ジシュ</t>
    </rPh>
    <rPh sb="80" eb="82">
      <t>ザイゲン</t>
    </rPh>
    <rPh sb="85" eb="88">
      <t>ゲスイドウ</t>
    </rPh>
    <rPh sb="88" eb="91">
      <t>シヨウリョウ</t>
    </rPh>
    <rPh sb="92" eb="95">
      <t>ジュエキシャ</t>
    </rPh>
    <rPh sb="95" eb="97">
      <t>フタン</t>
    </rPh>
    <rPh sb="97" eb="98">
      <t>キン</t>
    </rPh>
    <rPh sb="102" eb="104">
      <t>ゼンタイ</t>
    </rPh>
    <rPh sb="104" eb="107">
      <t>ジギョウヒ</t>
    </rPh>
    <rPh sb="108" eb="109">
      <t>マカナ</t>
    </rPh>
    <rPh sb="112" eb="113">
      <t>タカ</t>
    </rPh>
    <rPh sb="114" eb="116">
      <t>イッパン</t>
    </rPh>
    <rPh sb="116" eb="118">
      <t>カイケイ</t>
    </rPh>
    <rPh sb="118" eb="120">
      <t>クリイレ</t>
    </rPh>
    <rPh sb="120" eb="121">
      <t>キン</t>
    </rPh>
    <rPh sb="122" eb="124">
      <t>イゾン</t>
    </rPh>
    <rPh sb="128" eb="130">
      <t>ジョウキョウ</t>
    </rPh>
    <rPh sb="138" eb="141">
      <t>シヨウリョウ</t>
    </rPh>
    <rPh sb="141" eb="143">
      <t>カイテイ</t>
    </rPh>
    <rPh sb="147" eb="149">
      <t>ケントウ</t>
    </rPh>
    <rPh sb="157" eb="159">
      <t>セイビ</t>
    </rPh>
    <rPh sb="159" eb="160">
      <t>リツ</t>
    </rPh>
    <rPh sb="162" eb="164">
      <t>ゼンタイ</t>
    </rPh>
    <rPh sb="166" eb="167">
      <t>ワリ</t>
    </rPh>
    <rPh sb="176" eb="178">
      <t>セイビ</t>
    </rPh>
    <rPh sb="178" eb="180">
      <t>ソクシン</t>
    </rPh>
    <rPh sb="181" eb="183">
      <t>ダンカイ</t>
    </rPh>
    <rPh sb="187" eb="188">
      <t>ヒ</t>
    </rPh>
    <rPh sb="189" eb="190">
      <t>ツヅ</t>
    </rPh>
    <rPh sb="191" eb="193">
      <t>キギョウ</t>
    </rPh>
    <rPh sb="193" eb="194">
      <t>サイ</t>
    </rPh>
    <rPh sb="195" eb="197">
      <t>シンキ</t>
    </rPh>
    <rPh sb="197" eb="198">
      <t>カ</t>
    </rPh>
    <rPh sb="199" eb="200">
      <t>イ</t>
    </rPh>
    <rPh sb="202" eb="204">
      <t>ヒツヨウ</t>
    </rPh>
    <rPh sb="223" eb="225">
      <t>ゲンカ</t>
    </rPh>
    <rPh sb="228" eb="230">
      <t>イッパン</t>
    </rPh>
    <rPh sb="230" eb="232">
      <t>カイケイ</t>
    </rPh>
    <rPh sb="235" eb="237">
      <t>クリイレ</t>
    </rPh>
    <rPh sb="237" eb="238">
      <t>キン</t>
    </rPh>
    <rPh sb="239" eb="242">
      <t>イゾンド</t>
    </rPh>
    <rPh sb="243" eb="244">
      <t>タカ</t>
    </rPh>
    <rPh sb="248" eb="250">
      <t>ケイヒ</t>
    </rPh>
    <rPh sb="250" eb="252">
      <t>カイシュウ</t>
    </rPh>
    <rPh sb="252" eb="253">
      <t>リツ</t>
    </rPh>
    <rPh sb="254" eb="255">
      <t>ヒク</t>
    </rPh>
    <rPh sb="269" eb="271">
      <t>ゲンカ</t>
    </rPh>
    <rPh sb="273" eb="275">
      <t>ドウヨウ</t>
    </rPh>
    <rPh sb="290" eb="293">
      <t>シヨウリョウ</t>
    </rPh>
    <rPh sb="293" eb="295">
      <t>カイテイ</t>
    </rPh>
    <rPh sb="296" eb="298">
      <t>ネア</t>
    </rPh>
    <rPh sb="301" eb="304">
      <t>ヒツヨウセイ</t>
    </rPh>
    <rPh sb="322" eb="325">
      <t>スイセンカ</t>
    </rPh>
    <rPh sb="325" eb="326">
      <t>リツ</t>
    </rPh>
    <rPh sb="328" eb="331">
      <t>ヘイキンチ</t>
    </rPh>
    <rPh sb="331" eb="333">
      <t>イカ</t>
    </rPh>
    <rPh sb="341" eb="343">
      <t>サイキン</t>
    </rPh>
    <rPh sb="345" eb="348">
      <t>ネンドチュウ</t>
    </rPh>
    <rPh sb="349" eb="351">
      <t>セッチ</t>
    </rPh>
    <rPh sb="352" eb="354">
      <t>セイビ</t>
    </rPh>
    <rPh sb="357" eb="360">
      <t>オスイマス</t>
    </rPh>
    <rPh sb="360" eb="362">
      <t>コスウ</t>
    </rPh>
    <rPh sb="363" eb="364">
      <t>オオ</t>
    </rPh>
    <rPh sb="366" eb="368">
      <t>ウワマワ</t>
    </rPh>
    <rPh sb="369" eb="371">
      <t>セツゾク</t>
    </rPh>
    <rPh sb="371" eb="373">
      <t>ケンスウ</t>
    </rPh>
    <rPh sb="380" eb="381">
      <t>ミ</t>
    </rPh>
    <rPh sb="381" eb="383">
      <t>セツゾク</t>
    </rPh>
    <rPh sb="383" eb="385">
      <t>セタイ</t>
    </rPh>
    <rPh sb="387" eb="389">
      <t>ケイハツ</t>
    </rPh>
    <rPh sb="389" eb="391">
      <t>カツドウ</t>
    </rPh>
    <rPh sb="392" eb="394">
      <t>コウカ</t>
    </rPh>
    <rPh sb="400" eb="401">
      <t>ヒ</t>
    </rPh>
    <rPh sb="402" eb="403">
      <t>ツヅ</t>
    </rPh>
    <rPh sb="407" eb="409">
      <t>イッソウ</t>
    </rPh>
    <rPh sb="410" eb="412">
      <t>ケイハツ</t>
    </rPh>
    <rPh sb="414" eb="416">
      <t>チュウリョク</t>
    </rPh>
    <rPh sb="417" eb="419">
      <t>ヒツヨウ</t>
    </rPh>
    <rPh sb="420" eb="42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</si>
</sst>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E4-4171-8A48-128CA705B7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86E4-4171-8A48-128CA705B7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CD-4AAA-AA55-F9F777CBCCF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42CD-4AAA-AA55-F9F777CBCCF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81.599999999999994</c:v>
                </c:pt>
                <c:pt idx="1">
                  <c:v>83.15</c:v>
                </c:pt>
                <c:pt idx="2">
                  <c:v>84.62</c:v>
                </c:pt>
                <c:pt idx="3">
                  <c:v>85.69</c:v>
                </c:pt>
                <c:pt idx="4">
                  <c:v>85.9</c:v>
                </c:pt>
              </c:numCache>
            </c:numRef>
          </c:val>
          <c:extLst>
            <c:ext xmlns:c16="http://schemas.microsoft.com/office/drawing/2014/chart" uri="{C3380CC4-5D6E-409C-BE32-E72D297353CC}">
              <c16:uniqueId val="{00000000-5D30-43B1-B905-FDAD17F6AE5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5D30-43B1-B905-FDAD17F6AE5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72.97</c:v>
                </c:pt>
                <c:pt idx="1">
                  <c:v>74.88</c:v>
                </c:pt>
                <c:pt idx="2">
                  <c:v>68.2</c:v>
                </c:pt>
                <c:pt idx="3">
                  <c:v>76.069999999999993</c:v>
                </c:pt>
                <c:pt idx="4">
                  <c:v>73.48</c:v>
                </c:pt>
              </c:numCache>
            </c:numRef>
          </c:val>
          <c:extLst>
            <c:ext xmlns:c16="http://schemas.microsoft.com/office/drawing/2014/chart" uri="{C3380CC4-5D6E-409C-BE32-E72D297353CC}">
              <c16:uniqueId val="{00000000-6A7C-46E4-8295-1987BB8022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7C-46E4-8295-1987BB8022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57-406D-A56A-59B6497CCA7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57-406D-A56A-59B6497CCA7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0A-4637-8899-9B3B444913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0A-4637-8899-9B3B444913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51-4E28-A5D3-DD262C0D11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51-4E28-A5D3-DD262C0D11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03-4F5E-BA9B-EB9F7D21F6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03-4F5E-BA9B-EB9F7D21F6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1284.58</c:v>
                </c:pt>
                <c:pt idx="1">
                  <c:v>1040.97</c:v>
                </c:pt>
                <c:pt idx="2">
                  <c:v>1147.1099999999999</c:v>
                </c:pt>
                <c:pt idx="3">
                  <c:v>644.04</c:v>
                </c:pt>
                <c:pt idx="4">
                  <c:v>641.16999999999996</c:v>
                </c:pt>
              </c:numCache>
            </c:numRef>
          </c:val>
          <c:extLst>
            <c:ext xmlns:c16="http://schemas.microsoft.com/office/drawing/2014/chart" uri="{C3380CC4-5D6E-409C-BE32-E72D297353CC}">
              <c16:uniqueId val="{00000000-7C6F-4F49-A2B5-0D6D954D8A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7C6F-4F49-A2B5-0D6D954D8A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54.48</c:v>
                </c:pt>
                <c:pt idx="1">
                  <c:v>60.52</c:v>
                </c:pt>
                <c:pt idx="2">
                  <c:v>53.47</c:v>
                </c:pt>
                <c:pt idx="3">
                  <c:v>65.3</c:v>
                </c:pt>
                <c:pt idx="4">
                  <c:v>67.19</c:v>
                </c:pt>
              </c:numCache>
            </c:numRef>
          </c:val>
          <c:extLst>
            <c:ext xmlns:c16="http://schemas.microsoft.com/office/drawing/2014/chart" uri="{C3380CC4-5D6E-409C-BE32-E72D297353CC}">
              <c16:uniqueId val="{00000000-83AE-462C-9D38-DB6BBAB1D6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83AE-462C-9D38-DB6BBAB1D6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183.64</c:v>
                </c:pt>
                <c:pt idx="1">
                  <c:v>166.53</c:v>
                </c:pt>
                <c:pt idx="2">
                  <c:v>184.37</c:v>
                </c:pt>
                <c:pt idx="3">
                  <c:v>150</c:v>
                </c:pt>
                <c:pt idx="4">
                  <c:v>150</c:v>
                </c:pt>
              </c:numCache>
            </c:numRef>
          </c:val>
          <c:extLst>
            <c:ext xmlns:c16="http://schemas.microsoft.com/office/drawing/2014/chart" uri="{C3380CC4-5D6E-409C-BE32-E72D297353CC}">
              <c16:uniqueId val="{00000000-BB9B-4214-9AB7-B77EEF71B4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BB9B-4214-9AB7-B77EEF71B4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6" zoomScaleNormal="100" workbookViewId="0">
      <selection activeCell="CC22" sqref="CC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山梨県　甲斐市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Bd2</v>
      </c>
      <c r="X8" s="77"/>
      <c r="Y8" s="77"/>
      <c r="Z8" s="77"/>
      <c r="AA8" s="77"/>
      <c r="AB8" s="77"/>
      <c r="AC8" s="77"/>
      <c r="AD8" s="78" t="str">
        <f>データ!$M$6</f>
        <v>非設置</v>
      </c>
      <c r="AE8" s="78"/>
      <c r="AF8" s="78"/>
      <c r="AG8" s="78"/>
      <c r="AH8" s="78"/>
      <c r="AI8" s="78"/>
      <c r="AJ8" s="78"/>
      <c r="AK8" s="3"/>
      <c r="AL8" s="74">
        <f>データ!S6</f>
        <v>75771</v>
      </c>
      <c r="AM8" s="74"/>
      <c r="AN8" s="74"/>
      <c r="AO8" s="74"/>
      <c r="AP8" s="74"/>
      <c r="AQ8" s="74"/>
      <c r="AR8" s="74"/>
      <c r="AS8" s="74"/>
      <c r="AT8" s="73">
        <f>データ!T6</f>
        <v>71.95</v>
      </c>
      <c r="AU8" s="73"/>
      <c r="AV8" s="73"/>
      <c r="AW8" s="73"/>
      <c r="AX8" s="73"/>
      <c r="AY8" s="73"/>
      <c r="AZ8" s="73"/>
      <c r="BA8" s="73"/>
      <c r="BB8" s="73">
        <f>データ!U6</f>
        <v>1053.1099999999999</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75.73</v>
      </c>
      <c r="Q10" s="73"/>
      <c r="R10" s="73"/>
      <c r="S10" s="73"/>
      <c r="T10" s="73"/>
      <c r="U10" s="73"/>
      <c r="V10" s="73"/>
      <c r="W10" s="73">
        <f>データ!Q6</f>
        <v>95.62</v>
      </c>
      <c r="X10" s="73"/>
      <c r="Y10" s="73"/>
      <c r="Z10" s="73"/>
      <c r="AA10" s="73"/>
      <c r="AB10" s="73"/>
      <c r="AC10" s="73"/>
      <c r="AD10" s="74">
        <f>データ!R6</f>
        <v>1674</v>
      </c>
      <c r="AE10" s="74"/>
      <c r="AF10" s="74"/>
      <c r="AG10" s="74"/>
      <c r="AH10" s="74"/>
      <c r="AI10" s="74"/>
      <c r="AJ10" s="74"/>
      <c r="AK10" s="2"/>
      <c r="AL10" s="74">
        <f>データ!V6</f>
        <v>57246</v>
      </c>
      <c r="AM10" s="74"/>
      <c r="AN10" s="74"/>
      <c r="AO10" s="74"/>
      <c r="AP10" s="74"/>
      <c r="AQ10" s="74"/>
      <c r="AR10" s="74"/>
      <c r="AS10" s="74"/>
      <c r="AT10" s="73">
        <f>データ!W6</f>
        <v>12.5</v>
      </c>
      <c r="AU10" s="73"/>
      <c r="AV10" s="73"/>
      <c r="AW10" s="73"/>
      <c r="AX10" s="73"/>
      <c r="AY10" s="73"/>
      <c r="AZ10" s="73"/>
      <c r="BA10" s="73"/>
      <c r="BB10" s="73">
        <f>データ!X6</f>
        <v>4579.68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JgdnhEtzt3AVmh/RGuN891AnsqmKaWHB4/AJt9LpMaMSvMDHRGMAhbf0sqOfEkgL1vjulZB8wuWuD7xP3CrO0A==" saltValue="/SxbvPBN+uK8zwxXRft+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192104</v>
      </c>
      <c r="D6" s="33">
        <f t="shared" si="3"/>
        <v>47</v>
      </c>
      <c r="E6" s="33">
        <f t="shared" si="3"/>
        <v>17</v>
      </c>
      <c r="F6" s="33">
        <f t="shared" si="3"/>
        <v>1</v>
      </c>
      <c r="G6" s="33">
        <f t="shared" si="3"/>
        <v>0</v>
      </c>
      <c r="H6" s="33" t="str">
        <f t="shared" si="3"/>
        <v>山梨県　甲斐市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75.73</v>
      </c>
      <c r="Q6" s="34">
        <f t="shared" si="3"/>
        <v>95.62</v>
      </c>
      <c r="R6" s="34">
        <f t="shared" si="3"/>
        <v>1674</v>
      </c>
      <c r="S6" s="34">
        <f t="shared" si="3"/>
        <v>75771</v>
      </c>
      <c r="T6" s="34">
        <f t="shared" si="3"/>
        <v>71.95</v>
      </c>
      <c r="U6" s="34">
        <f t="shared" si="3"/>
        <v>1053.1099999999999</v>
      </c>
      <c r="V6" s="34">
        <f t="shared" si="3"/>
        <v>57246</v>
      </c>
      <c r="W6" s="34">
        <f t="shared" si="3"/>
        <v>12.5</v>
      </c>
      <c r="X6" s="34">
        <f t="shared" si="3"/>
        <v>4579.68</v>
      </c>
      <c r="Y6" s="35">
        <f>IF(Y7="",NA(),Y7)</f>
        <v>72.97</v>
      </c>
      <c r="Z6" s="35">
        <f t="shared" ref="Z6:AH6" si="4">IF(Z7="",NA(),Z7)</f>
        <v>74.88</v>
      </c>
      <c r="AA6" s="35">
        <f t="shared" si="4"/>
        <v>68.2</v>
      </c>
      <c r="AB6" s="35">
        <f t="shared" si="4"/>
        <v>76.069999999999993</v>
      </c>
      <c r="AC6" s="35">
        <f t="shared" si="4"/>
        <v>73.48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1284.58</v>
      </c>
      <c r="BG6" s="35">
        <f t="shared" ref="BG6:BO6" si="7">IF(BG7="",NA(),BG7)</f>
        <v>1040.97</v>
      </c>
      <c r="BH6" s="35">
        <f t="shared" si="7"/>
        <v>1147.1099999999999</v>
      </c>
      <c r="BI6" s="35">
        <f t="shared" si="7"/>
        <v>644.04</v>
      </c>
      <c r="BJ6" s="35">
        <f t="shared" si="7"/>
        <v>641.16999999999996</v>
      </c>
      <c r="BK6" s="35">
        <f t="shared" si="7"/>
        <v>1010.51</v>
      </c>
      <c r="BL6" s="35">
        <f t="shared" si="7"/>
        <v>1031.56</v>
      </c>
      <c r="BM6" s="35">
        <f t="shared" si="7"/>
        <v>1053.93</v>
      </c>
      <c r="BN6" s="35">
        <f t="shared" si="7"/>
        <v>1046.25</v>
      </c>
      <c r="BO6" s="35">
        <f t="shared" si="7"/>
        <v>1000.94</v>
      </c>
      <c r="BP6" s="34" t="str">
        <f>IF(BP7="","",IF(BP7="-","【-】","【"&amp;SUBSTITUTE(TEXT(BP7,"#,##0.00"),"-","△")&amp;"】"))</f>
        <v>【682.78】</v>
      </c>
      <c r="BQ6" s="35">
        <f>IF(BQ7="",NA(),BQ7)</f>
        <v>54.48</v>
      </c>
      <c r="BR6" s="35">
        <f t="shared" ref="BR6:BZ6" si="8">IF(BR7="",NA(),BR7)</f>
        <v>60.52</v>
      </c>
      <c r="BS6" s="35">
        <f t="shared" si="8"/>
        <v>53.47</v>
      </c>
      <c r="BT6" s="35">
        <f t="shared" si="8"/>
        <v>65.3</v>
      </c>
      <c r="BU6" s="35">
        <f t="shared" si="8"/>
        <v>67.19</v>
      </c>
      <c r="BV6" s="35">
        <f t="shared" si="8"/>
        <v>83</v>
      </c>
      <c r="BW6" s="35">
        <f t="shared" si="8"/>
        <v>84.32</v>
      </c>
      <c r="BX6" s="35">
        <f t="shared" si="8"/>
        <v>85.23</v>
      </c>
      <c r="BY6" s="35">
        <f t="shared" si="8"/>
        <v>88.37</v>
      </c>
      <c r="BZ6" s="35">
        <f t="shared" si="8"/>
        <v>93.77</v>
      </c>
      <c r="CA6" s="34" t="str">
        <f>IF(CA7="","",IF(CA7="-","【-】","【"&amp;SUBSTITUTE(TEXT(CA7,"#,##0.00"),"-","△")&amp;"】"))</f>
        <v>【100.91】</v>
      </c>
      <c r="CB6" s="35">
        <f>IF(CB7="",NA(),CB7)</f>
        <v>183.64</v>
      </c>
      <c r="CC6" s="35">
        <f t="shared" ref="CC6:CK6" si="9">IF(CC7="",NA(),CC7)</f>
        <v>166.53</v>
      </c>
      <c r="CD6" s="35">
        <f t="shared" si="9"/>
        <v>184.37</v>
      </c>
      <c r="CE6" s="35">
        <f t="shared" si="9"/>
        <v>150</v>
      </c>
      <c r="CF6" s="35">
        <f t="shared" si="9"/>
        <v>150</v>
      </c>
      <c r="CG6" s="35">
        <f t="shared" si="9"/>
        <v>193.74</v>
      </c>
      <c r="CH6" s="35">
        <f t="shared" si="9"/>
        <v>188.12</v>
      </c>
      <c r="CI6" s="35">
        <f t="shared" si="9"/>
        <v>185.7</v>
      </c>
      <c r="CJ6" s="35">
        <f t="shared" si="9"/>
        <v>178.11</v>
      </c>
      <c r="CK6" s="35">
        <f t="shared" si="9"/>
        <v>165.57</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61.03</v>
      </c>
      <c r="CU6" s="35">
        <f t="shared" si="10"/>
        <v>59.55</v>
      </c>
      <c r="CV6" s="35">
        <f t="shared" si="10"/>
        <v>59.19</v>
      </c>
      <c r="CW6" s="34" t="str">
        <f>IF(CW7="","",IF(CW7="-","【-】","【"&amp;SUBSTITUTE(TEXT(CW7,"#,##0.00"),"-","△")&amp;"】"))</f>
        <v>【58.98】</v>
      </c>
      <c r="CX6" s="35">
        <f>IF(CX7="",NA(),CX7)</f>
        <v>81.599999999999994</v>
      </c>
      <c r="CY6" s="35">
        <f t="shared" ref="CY6:DG6" si="11">IF(CY7="",NA(),CY7)</f>
        <v>83.15</v>
      </c>
      <c r="CZ6" s="35">
        <f t="shared" si="11"/>
        <v>84.62</v>
      </c>
      <c r="DA6" s="35">
        <f t="shared" si="11"/>
        <v>85.69</v>
      </c>
      <c r="DB6" s="35">
        <f t="shared" si="11"/>
        <v>85.9</v>
      </c>
      <c r="DC6" s="35">
        <f t="shared" si="11"/>
        <v>86.56</v>
      </c>
      <c r="DD6" s="35">
        <f t="shared" si="11"/>
        <v>86.78</v>
      </c>
      <c r="DE6" s="35">
        <f t="shared" si="11"/>
        <v>86.83</v>
      </c>
      <c r="DF6" s="35">
        <f t="shared" si="11"/>
        <v>87.14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5" s="36" customFormat="1" x14ac:dyDescent="0.15">
      <c r="A7" s="28"/>
      <c r="B7" s="37">
        <v>2018</v>
      </c>
      <c r="C7" s="37">
        <v>192104</v>
      </c>
      <c r="D7" s="37">
        <v>47</v>
      </c>
      <c r="E7" s="37">
        <v>17</v>
      </c>
      <c r="F7" s="37">
        <v>1</v>
      </c>
      <c r="G7" s="37">
        <v>0</v>
      </c>
      <c r="H7" s="37" t="s">
        <v>98</v>
      </c>
      <c r="I7" s="37" t="s">
        <v>99</v>
      </c>
      <c r="J7" s="37" t="s">
        <v>100</v>
      </c>
      <c r="K7" s="37" t="s">
        <v>101</v>
      </c>
      <c r="L7" s="37" t="s">
        <v>102</v>
      </c>
      <c r="M7" s="37" t="s">
        <v>103</v>
      </c>
      <c r="N7" s="38" t="s">
        <v>104</v>
      </c>
      <c r="O7" s="38" t="s">
        <v>105</v>
      </c>
      <c r="P7" s="38">
        <v>75.73</v>
      </c>
      <c r="Q7" s="38">
        <v>95.62</v>
      </c>
      <c r="R7" s="38">
        <v>1674</v>
      </c>
      <c r="S7" s="38">
        <v>75771</v>
      </c>
      <c r="T7" s="38">
        <v>71.95</v>
      </c>
      <c r="U7" s="38">
        <v>1053.1099999999999</v>
      </c>
      <c r="V7" s="38">
        <v>57246</v>
      </c>
      <c r="W7" s="38">
        <v>12.5</v>
      </c>
      <c r="X7" s="38">
        <v>4579.68</v>
      </c>
      <c r="Y7" s="38">
        <v>72.97</v>
      </c>
      <c r="Z7" s="38">
        <v>74.88</v>
      </c>
      <c r="AA7" s="38">
        <v>68.2</v>
      </c>
      <c r="AB7" s="38">
        <v>76.069999999999993</v>
      </c>
      <c r="AC7" s="38">
        <v>73.48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1284.58</v>
      </c>
      <c r="BG7" s="38">
        <v>1040.97</v>
      </c>
      <c r="BH7" s="38">
        <v>1147.1099999999999</v>
      </c>
      <c r="BI7" s="38">
        <v>644.04</v>
      </c>
      <c r="BJ7" s="38">
        <v>641.16999999999996</v>
      </c>
      <c r="BK7" s="38">
        <v>1010.51</v>
      </c>
      <c r="BL7" s="38">
        <v>1031.56</v>
      </c>
      <c r="BM7" s="38">
        <v>1053.93</v>
      </c>
      <c r="BN7" s="38">
        <v>1046.25</v>
      </c>
      <c r="BO7" s="38">
        <v>1000.94</v>
      </c>
      <c r="BP7" s="38">
        <v>682.78</v>
      </c>
      <c r="BQ7" s="38">
        <v>54.48</v>
      </c>
      <c r="BR7" s="38">
        <v>60.52</v>
      </c>
      <c r="BS7" s="38">
        <v>53.47</v>
      </c>
      <c r="BT7" s="38">
        <v>65.3</v>
      </c>
      <c r="BU7" s="38">
        <v>67.19</v>
      </c>
      <c r="BV7" s="38">
        <v>83</v>
      </c>
      <c r="BW7" s="38">
        <v>84.32</v>
      </c>
      <c r="BX7" s="38">
        <v>85.23</v>
      </c>
      <c r="BY7" s="38">
        <v>88.37</v>
      </c>
      <c r="BZ7" s="38">
        <v>93.77</v>
      </c>
      <c r="CA7" s="38">
        <v>100.91</v>
      </c>
      <c r="CB7" s="38">
        <v>183.64</v>
      </c>
      <c r="CC7" s="38">
        <v>166.53</v>
      </c>
      <c r="CD7" s="38">
        <v>184.37</v>
      </c>
      <c r="CE7" s="38">
        <v>150</v>
      </c>
      <c r="CF7" s="38">
        <v>150</v>
      </c>
      <c r="CG7" s="38">
        <v>193.74</v>
      </c>
      <c r="CH7" s="38">
        <v>188.12</v>
      </c>
      <c r="CI7" s="38">
        <v>185.7</v>
      </c>
      <c r="CJ7" s="38">
        <v>178.11</v>
      </c>
      <c r="CK7" s="38">
        <v>165.57</v>
      </c>
      <c r="CL7" s="38">
        <v>136.86000000000001</v>
      </c>
      <c r="CM7" s="38" t="s">
        <v>104</v>
      </c>
      <c r="CN7" s="38" t="s">
        <v>104</v>
      </c>
      <c r="CO7" s="38" t="s">
        <v>104</v>
      </c>
      <c r="CP7" s="38" t="s">
        <v>104</v>
      </c>
      <c r="CQ7" s="38" t="s">
        <v>104</v>
      </c>
      <c r="CR7" s="38">
        <v>62.23</v>
      </c>
      <c r="CS7" s="38">
        <v>60</v>
      </c>
      <c r="CT7" s="38">
        <v>61.03</v>
      </c>
      <c r="CU7" s="38">
        <v>59.55</v>
      </c>
      <c r="CV7" s="38">
        <v>59.19</v>
      </c>
      <c r="CW7" s="38">
        <v>58.98</v>
      </c>
      <c r="CX7" s="38">
        <v>81.599999999999994</v>
      </c>
      <c r="CY7" s="38">
        <v>83.15</v>
      </c>
      <c r="CZ7" s="38">
        <v>84.62</v>
      </c>
      <c r="DA7" s="38">
        <v>85.69</v>
      </c>
      <c r="DB7" s="38">
        <v>85.9</v>
      </c>
      <c r="DC7" s="38">
        <v>86.56</v>
      </c>
      <c r="DD7" s="38">
        <v>86.78</v>
      </c>
      <c r="DE7" s="38">
        <v>86.83</v>
      </c>
      <c r="DF7" s="38">
        <v>87.14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0.38</v>
      </c>
      <c r="EL7" s="38">
        <v>0.01</v>
      </c>
      <c r="EM7" s="38">
        <v>0.11</v>
      </c>
      <c r="EN7" s="38">
        <v>0.09</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2020-01-23T02:40:31Z</cp:lastPrinted>
  <dcterms:created xsi:type="dcterms:W3CDTF">2019-12-05T05:04:16Z</dcterms:created>
  <dcterms:modified xsi:type="dcterms:W3CDTF">2020-01-26T23:59:18Z</dcterms:modified>
  <cp:category/>
</cp:coreProperties>
</file>