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8 上下水道部\01 上水道課\★02 上水道総務係\09.経営\15.経営分析\経営比較分析表(総務省指導による分析\H30\"/>
    </mc:Choice>
  </mc:AlternateContent>
  <workbookProtection workbookAlgorithmName="SHA-512" workbookHashValue="EGYtTib8fV20Wpb1/xSfdbt1GfOtckDUIhvfBjPSO2eBP2siyJRclMlKZBn1uQuacLd6x/0yxOeSIJpZmpl1dw==" workbookSaltValue="4+FnVGLlDCfFOdfp0ojlV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<sst xmlns="http://schemas.openxmlformats.org/spreadsheetml/2006/main" count="225" uniqueCount="112">
  <si>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</si>
  <si>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</si>
  <si>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</si>
  <si>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</si>
  <si>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</si>
  <si>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</si>
  <si>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</si>
  <si>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</si>
  <si>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</si>
  <si>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</si>
  <si>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</si>
  <si>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</si>
  <si>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</si>
  <si>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</si>
  <si>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</si>
  <si>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</si>
  <si>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</si>
  <si>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</si>
  <si>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</si>
  <si>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</si>
  <si>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</si>
  <si>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</si>
  <si>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</si>
  <si>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</si>
  <si>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</si>
  <si>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</si>
  <si>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</si>
  <si>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</si>
  <si>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</si>
  <si>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</si>
  <si>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</si>
  <si>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</si>
  <si>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</si>
  <si>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</si>
  <si>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</si>
  <si>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</si>
  <si>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</si>
  <si>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</si>
  <si>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</si>
  <si>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</si>
  <si>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</si>
  <si>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</si>
  <si>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</si>
  <si>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</si>
  <si>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</si>
  <si>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</si>
  <si>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</si>
  <si>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</si>
  <si>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</si>
  <si>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</si>
  <si>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</si>
  <si>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</si>
  <si>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</si>
  <si>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</si>
  <si>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</si>
  <si>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</si>
  <si>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</si>
  <si>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</si>
  <si>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</si>
  <si>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</si>
  <si>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</si>
  <si>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</si>
  <si>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</si>
  <si>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</si>
  <si>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</si>
  <si>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</si>
  <si>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</si>
  <si>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</si>
  <si>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</si>
  <si>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</si>
  <si>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</si>
  <si>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</si>
  <si>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</si>
  <si>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</si>
  <si>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</si>
  <si>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</si>
  <si>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</si>
  <si>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</si>
  <si>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</si>
  <si>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</si>
  <si>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</si>
  <si>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</si>
  <si>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</si>
  <si>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</si>
  <si>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</si>
  <si>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</si>
  <si>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</si>
  <si>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</si>
  <si>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</si>
  <si>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</si>
  <si>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</si>
  <si>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</si>
  <si>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</si>
  <si>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</si>
  <si>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</si>
  <si>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</si>
  <si>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</si>
  <si>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</si>
  <si>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</si>
  <si>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</si>
  <si>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</si>
  <si>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</si>
  <si>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</si>
  <si>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</si>
  <si>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</si>
  <si>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</si>
  <si>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</si>
  <si>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</si>
  <si>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</si>
  <si>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【③管路更新率】
管路については平成13～14年度に大規模な老朽管の布設替工事を行っているが、今後増加する老朽管の長寿命化や計画的な布設替え等の検討を行う。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
</t>
    <rPh sb="9" eb="11">
      <t>カンロ</t>
    </rPh>
    <rPh sb="26" eb="29">
      <t>ダイキボ</t>
    </rPh>
    <rPh sb="40" eb="41">
      <t>オコナ</t>
    </rPh>
    <rPh sb="47" eb="49">
      <t>コンゴ</t>
    </rPh>
    <rPh sb="49" eb="51">
      <t>ゾウカ</t>
    </rPh>
    <rPh sb="53" eb="55">
      <t>ロウキュウ</t>
    </rPh>
    <rPh sb="55" eb="56">
      <t>カン</t>
    </rPh>
    <rPh sb="57" eb="58">
      <t>チョウ</t>
    </rPh>
    <rPh sb="58" eb="61">
      <t>ジュミョウカ</t>
    </rPh>
    <rPh sb="62" eb="65">
      <t>ケイカクテキ</t>
    </rPh>
    <rPh sb="66" eb="68">
      <t>フセツ</t>
    </rPh>
    <rPh sb="68" eb="69">
      <t>ガ</t>
    </rPh>
    <rPh sb="70" eb="71">
      <t>トウ</t>
    </rPh>
    <rPh sb="72" eb="74">
      <t>ケントウ</t>
    </rPh>
    <rPh sb="75" eb="76">
      <t>オコナ</t>
    </rPh>
    <phoneticPr fontId="4"/>
  </si>
  <si>
    <t>【①収益的収支比率】
定住人口が少なく、少子・高齢化や節水意識の定着等により、給水収益の増加が見込めず、現状は一般会計からの繰入金に頼らざるを得ない状況である。
【④企業債残高対給水収益比率】
清川簡易水道事業の整備として多額の地方債の発行を行い地域の要望に対応してきたことから、類似団体平均値より上回っているが、施設・機器等の長寿命化を図り更新費用を抑制していく。
【⑤料金回収率・⑥給水原価】
給水に係る費用の増加により、給水原価が増加した。料金回収率については、昨年度より微増したが、類似団体の平均より大幅に下回っている。
【⑦施設利用率】
類似団体平均値と比較すると上回っているが、給水人口の減少等を踏まえ、今後も適正な維持管理について検討に努めていく。
【⑧有収率】
昨年度は、漏水等の影響により、有収率が減少した。漏水調査を引き続き行い、適正な維持管理に努めていく。</t>
    <rPh sb="44" eb="46">
      <t>ゾウカ</t>
    </rPh>
    <rPh sb="47" eb="49">
      <t>ミコ</t>
    </rPh>
    <rPh sb="165" eb="166">
      <t>チョウ</t>
    </rPh>
    <rPh sb="166" eb="169">
      <t>ジュミョウカ</t>
    </rPh>
    <rPh sb="170" eb="171">
      <t>ハカ</t>
    </rPh>
    <rPh sb="172" eb="174">
      <t>コウシン</t>
    </rPh>
    <rPh sb="174" eb="176">
      <t>ヒヨウ</t>
    </rPh>
    <rPh sb="177" eb="179">
      <t>ヨクセイ</t>
    </rPh>
    <rPh sb="209" eb="211">
      <t>ゾウカ</t>
    </rPh>
    <rPh sb="220" eb="222">
      <t>ゾウカ</t>
    </rPh>
    <rPh sb="236" eb="239">
      <t>サクネンド</t>
    </rPh>
    <rPh sb="241" eb="243">
      <t>ビゾウ</t>
    </rPh>
    <rPh sb="247" eb="249">
      <t>ルイジ</t>
    </rPh>
    <rPh sb="249" eb="251">
      <t>ダンタイ</t>
    </rPh>
    <rPh sb="252" eb="254">
      <t>ヘイキン</t>
    </rPh>
    <rPh sb="256" eb="258">
      <t>オオハバ</t>
    </rPh>
    <rPh sb="259" eb="261">
      <t>シタマワ</t>
    </rPh>
    <rPh sb="343" eb="346">
      <t>サクネンド</t>
    </rPh>
    <rPh sb="348" eb="350">
      <t>ロウスイ</t>
    </rPh>
    <rPh sb="350" eb="351">
      <t>トウ</t>
    </rPh>
    <rPh sb="352" eb="354">
      <t>エイキョウ</t>
    </rPh>
    <rPh sb="358" eb="361">
      <t>ユウシュウリツ</t>
    </rPh>
    <rPh sb="362" eb="364">
      <t>ゲンショウ</t>
    </rPh>
    <rPh sb="367" eb="369">
      <t>ロウスイ</t>
    </rPh>
    <rPh sb="369" eb="371">
      <t>チョウサ</t>
    </rPh>
    <rPh sb="372" eb="373">
      <t>ヒ</t>
    </rPh>
    <rPh sb="374" eb="375">
      <t>ツヅ</t>
    </rPh>
    <rPh sb="376" eb="377">
      <t>オコナ</t>
    </rPh>
    <phoneticPr fontId="4"/>
  </si>
  <si>
    <t xml:space="preserve">簡易水道区域については、定住人口が少ないうえに少子・高齢化などにより、人口の増加が今後も見込めない状況である。一人当たりの使用水量も減少し、給水量の減少が予想される。
持続可能な経営にむけ、より効率的な事業運営等に努めていく。
</t>
    <rPh sb="57" eb="58">
      <t>ア</t>
    </rPh>
    <rPh sb="84" eb="86">
      <t>ジゾク</t>
    </rPh>
    <rPh sb="86" eb="88">
      <t>カノウ</t>
    </rPh>
    <rPh sb="89" eb="91">
      <t>ケイエイ</t>
    </rPh>
    <rPh sb="97" eb="99">
      <t>コウリツ</t>
    </rPh>
    <rPh sb="99" eb="100">
      <t>テキ</t>
    </rPh>
    <rPh sb="101" eb="103">
      <t>ジギョウ</t>
    </rPh>
    <rPh sb="103" eb="105">
      <t>ウンエイ</t>
    </rPh>
    <rPh sb="105" eb="10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</si>
</sst>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0.34</c:v>
                </c:pt>
                <c:pt idx="2">
                  <c:v>0.09</c:v>
                </c:pt>
                <c:pt idx="3" formatCode="#,##0.00;&quot;△&quot;#,##0.00">
                  <c:v>0</c:v>
                </c:pt>
                <c:pt idx="4">
                  <c:v>0.05</c:v>
                </c:pt>
              </c:numCache>
            </c:numRef>
          </c:val>
          <c:extLst>
            <c:ext xmlns:c16="http://schemas.microsoft.com/office/drawing/2014/chart" uri="{C3380CC4-5D6E-409C-BE32-E72D297353CC}">
              <c16:uniqueId val="{00000000-A9D1-4C0F-9FC1-B1A67453DA2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9D1-4C0F-9FC1-B1A67453DA2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80.38</c:v>
                </c:pt>
                <c:pt idx="1">
                  <c:v>60.34</c:v>
                </c:pt>
                <c:pt idx="2">
                  <c:v>57.57</c:v>
                </c:pt>
                <c:pt idx="3">
                  <c:v>61.14</c:v>
                </c:pt>
                <c:pt idx="4">
                  <c:v>69.66</c:v>
                </c:pt>
              </c:numCache>
            </c:numRef>
          </c:val>
          <c:extLst>
            <c:ext xmlns:c16="http://schemas.microsoft.com/office/drawing/2014/chart" uri="{C3380CC4-5D6E-409C-BE32-E72D297353CC}">
              <c16:uniqueId val="{00000000-336E-4AD6-AE1F-4315DC97BD1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36E-4AD6-AE1F-4315DC97BD1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58.24</c:v>
                </c:pt>
                <c:pt idx="1">
                  <c:v>72.11</c:v>
                </c:pt>
                <c:pt idx="2">
                  <c:v>72.739999999999995</c:v>
                </c:pt>
                <c:pt idx="3">
                  <c:v>72.73</c:v>
                </c:pt>
                <c:pt idx="4">
                  <c:v>62.16</c:v>
                </c:pt>
              </c:numCache>
            </c:numRef>
          </c:val>
          <c:extLst>
            <c:ext xmlns:c16="http://schemas.microsoft.com/office/drawing/2014/chart" uri="{C3380CC4-5D6E-409C-BE32-E72D297353CC}">
              <c16:uniqueId val="{00000000-BF1A-444B-889F-BD6EB7600E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F1A-444B-889F-BD6EB7600E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57.25</c:v>
                </c:pt>
                <c:pt idx="1">
                  <c:v>53.87</c:v>
                </c:pt>
                <c:pt idx="2">
                  <c:v>50.27</c:v>
                </c:pt>
                <c:pt idx="3">
                  <c:v>48.7</c:v>
                </c:pt>
                <c:pt idx="4">
                  <c:v>50.78</c:v>
                </c:pt>
              </c:numCache>
            </c:numRef>
          </c:val>
          <c:extLst>
            <c:ext xmlns:c16="http://schemas.microsoft.com/office/drawing/2014/chart" uri="{C3380CC4-5D6E-409C-BE32-E72D297353CC}">
              <c16:uniqueId val="{00000000-541C-4693-BBD5-7403C3684B7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541C-4693-BBD5-7403C3684B7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FB-4FE6-A3AC-8D94BFE02EB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FB-4FE6-A3AC-8D94BFE02EB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B-41B4-97C4-17C554BA306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B-41B4-97C4-17C554BA306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D-40AB-81DF-CD50B21B607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D-40AB-81DF-CD50B21B607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8-4A8B-B3E0-A870A46BBA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8-4A8B-B3E0-A870A46BBA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2269.9299999999998</c:v>
                </c:pt>
                <c:pt idx="1">
                  <c:v>2177.91</c:v>
                </c:pt>
                <c:pt idx="2">
                  <c:v>2077.4</c:v>
                </c:pt>
                <c:pt idx="3">
                  <c:v>1835.8</c:v>
                </c:pt>
                <c:pt idx="4">
                  <c:v>1631.45</c:v>
                </c:pt>
              </c:numCache>
            </c:numRef>
          </c:val>
          <c:extLst>
            <c:ext xmlns:c16="http://schemas.microsoft.com/office/drawing/2014/chart" uri="{C3380CC4-5D6E-409C-BE32-E72D297353CC}">
              <c16:uniqueId val="{00000000-AD46-4112-8369-A036D35BD1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AD46-4112-8369-A036D35BD1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23.6</c:v>
                </c:pt>
                <c:pt idx="1">
                  <c:v>22.92</c:v>
                </c:pt>
                <c:pt idx="2">
                  <c:v>20.64</c:v>
                </c:pt>
                <c:pt idx="3">
                  <c:v>22.06</c:v>
                </c:pt>
                <c:pt idx="4">
                  <c:v>22.1</c:v>
                </c:pt>
              </c:numCache>
            </c:numRef>
          </c:val>
          <c:extLst>
            <c:ext xmlns:c16="http://schemas.microsoft.com/office/drawing/2014/chart" uri="{C3380CC4-5D6E-409C-BE32-E72D297353CC}">
              <c16:uniqueId val="{00000000-66C8-4B2B-B55B-722F2060EB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66C8-4B2B-B55B-722F2060EB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578.37</c:v>
                </c:pt>
                <c:pt idx="1">
                  <c:v>611.23</c:v>
                </c:pt>
                <c:pt idx="2">
                  <c:v>683</c:v>
                </c:pt>
                <c:pt idx="3">
                  <c:v>611.24</c:v>
                </c:pt>
                <c:pt idx="4">
                  <c:v>642.86</c:v>
                </c:pt>
              </c:numCache>
            </c:numRef>
          </c:val>
          <c:extLst>
            <c:ext xmlns:c16="http://schemas.microsoft.com/office/drawing/2014/chart" uri="{C3380CC4-5D6E-409C-BE32-E72D297353CC}">
              <c16:uniqueId val="{00000000-C4ED-41B4-BE9A-DE133D3A13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C4ED-41B4-BE9A-DE133D3A13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75771</v>
      </c>
      <c r="AM8" s="50"/>
      <c r="AN8" s="50"/>
      <c r="AO8" s="50"/>
      <c r="AP8" s="50"/>
      <c r="AQ8" s="50"/>
      <c r="AR8" s="50"/>
      <c r="AS8" s="50"/>
      <c r="AT8" s="46">
        <f>データ!$S$6</f>
        <v>71.95</v>
      </c>
      <c r="AU8" s="46"/>
      <c r="AV8" s="46"/>
      <c r="AW8" s="46"/>
      <c r="AX8" s="46"/>
      <c r="AY8" s="46"/>
      <c r="AZ8" s="46"/>
      <c r="BA8" s="46"/>
      <c r="BB8" s="46">
        <f>データ!$T$6</f>
        <v>1053.1099999999999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1.24</v>
      </c>
      <c r="Q10" s="46"/>
      <c r="R10" s="46"/>
      <c r="S10" s="46"/>
      <c r="T10" s="46"/>
      <c r="U10" s="46"/>
      <c r="V10" s="46"/>
      <c r="W10" s="50">
        <f>データ!$Q$6</f>
        <v>2268</v>
      </c>
      <c r="X10" s="50"/>
      <c r="Y10" s="50"/>
      <c r="Z10" s="50"/>
      <c r="AA10" s="50"/>
      <c r="AB10" s="50"/>
      <c r="AC10" s="50"/>
      <c r="AD10" s="2"/>
      <c r="AE10" s="2"/>
      <c r="AF10" s="2"/>
      <c r="AG10" s="2"/>
      <c r="AH10" s="2"/>
      <c r="AI10" s="2"/>
      <c r="AJ10" s="2"/>
      <c r="AK10" s="2"/>
      <c r="AL10" s="50">
        <f>データ!$U$6</f>
        <v>935</v>
      </c>
      <c r="AM10" s="50"/>
      <c r="AN10" s="50"/>
      <c r="AO10" s="50"/>
      <c r="AP10" s="50"/>
      <c r="AQ10" s="50"/>
      <c r="AR10" s="50"/>
      <c r="AS10" s="50"/>
      <c r="AT10" s="46">
        <f>データ!$V$6</f>
        <v>2</v>
      </c>
      <c r="AU10" s="46"/>
      <c r="AV10" s="46"/>
      <c r="AW10" s="46"/>
      <c r="AX10" s="46"/>
      <c r="AY10" s="46"/>
      <c r="AZ10" s="46"/>
      <c r="BA10" s="46"/>
      <c r="BB10" s="46">
        <f>データ!$W$6</f>
        <v>467.5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vL/cg8TaKDP9AzaVfsORJJTA9J+ifWVdrLy5AKS0LJWRKrc9HirPJtISs3bZLCfHJrkiiWQzTvf2+fsH8n+tlQ==" saltValue="y806oO7EFPwDKSjrAucE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192104</v>
      </c>
      <c r="D6" s="34">
        <f t="shared" si="3"/>
        <v>47</v>
      </c>
      <c r="E6" s="34">
        <f t="shared" si="3"/>
        <v>1</v>
      </c>
      <c r="F6" s="34">
        <f t="shared" si="3"/>
        <v>0</v>
      </c>
      <c r="G6" s="34">
        <f t="shared" si="3"/>
        <v>0</v>
      </c>
      <c r="H6" s="34" t="str">
        <f t="shared" si="3"/>
        <v>山梨県　甲斐市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1.24</v>
      </c>
      <c r="Q6" s="35">
        <f t="shared" si="3"/>
        <v>2268</v>
      </c>
      <c r="R6" s="35">
        <f t="shared" si="3"/>
        <v>75771</v>
      </c>
      <c r="S6" s="35">
        <f t="shared" si="3"/>
        <v>71.95</v>
      </c>
      <c r="T6" s="35">
        <f t="shared" si="3"/>
        <v>1053.1099999999999</v>
      </c>
      <c r="U6" s="35">
        <f t="shared" si="3"/>
        <v>935</v>
      </c>
      <c r="V6" s="35">
        <f t="shared" si="3"/>
        <v>2</v>
      </c>
      <c r="W6" s="35">
        <f t="shared" si="3"/>
        <v>467.5</v>
      </c>
      <c r="X6" s="36">
        <f>IF(X7="",NA(),X7)</f>
        <v>57.25</v>
      </c>
      <c r="Y6" s="36">
        <f t="shared" ref="Y6:AG6" si="4">IF(Y7="",NA(),Y7)</f>
        <v>53.87</v>
      </c>
      <c r="Z6" s="36">
        <f t="shared" si="4"/>
        <v>50.27</v>
      </c>
      <c r="AA6" s="36">
        <f t="shared" si="4"/>
        <v>48.7</v>
      </c>
      <c r="AB6" s="36">
        <f t="shared" si="4"/>
        <v>50.78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2269.9299999999998</v>
      </c>
      <c r="BF6" s="36">
        <f t="shared" ref="BF6:BN6" si="7">IF(BF7="",NA(),BF7)</f>
        <v>2177.91</v>
      </c>
      <c r="BG6" s="36">
        <f t="shared" si="7"/>
        <v>2077.4</v>
      </c>
      <c r="BH6" s="36">
        <f t="shared" si="7"/>
        <v>1835.8</v>
      </c>
      <c r="BI6" s="36">
        <f t="shared" si="7"/>
        <v>1631.45</v>
      </c>
      <c r="BJ6" s="36">
        <f t="shared" si="7"/>
        <v>1486.62</v>
      </c>
      <c r="BK6" s="36">
        <f t="shared" si="7"/>
        <v>1510.14</v>
      </c>
      <c r="BL6" s="36">
        <f t="shared" si="7"/>
        <v>1595.62</v>
      </c>
      <c r="BM6" s="36">
        <f t="shared" si="7"/>
        <v>1302.33</v>
      </c>
      <c r="BN6" s="36">
        <f t="shared" si="7"/>
        <v>1274.21</v>
      </c>
      <c r="BO6" s="35" t="str">
        <f>IF(BO7="","",IF(BO7="-","【-】","【"&amp;SUBSTITUTE(TEXT(BO7,"#,##0.00"),"-","△")&amp;"】"))</f>
        <v>【1,074.14】</v>
      </c>
      <c r="BP6" s="36">
        <f>IF(BP7="",NA(),BP7)</f>
        <v>23.6</v>
      </c>
      <c r="BQ6" s="36">
        <f t="shared" ref="BQ6:BY6" si="8">IF(BQ7="",NA(),BQ7)</f>
        <v>22.92</v>
      </c>
      <c r="BR6" s="36">
        <f t="shared" si="8"/>
        <v>20.64</v>
      </c>
      <c r="BS6" s="36">
        <f t="shared" si="8"/>
        <v>22.06</v>
      </c>
      <c r="BT6" s="36">
        <f t="shared" si="8"/>
        <v>22.1</v>
      </c>
      <c r="BU6" s="36">
        <f t="shared" si="8"/>
        <v>24.39</v>
      </c>
      <c r="BV6" s="36">
        <f t="shared" si="8"/>
        <v>22.67</v>
      </c>
      <c r="BW6" s="36">
        <f t="shared" si="8"/>
        <v>37.92</v>
      </c>
      <c r="BX6" s="36">
        <f t="shared" si="8"/>
        <v>40.89</v>
      </c>
      <c r="BY6" s="36">
        <f t="shared" si="8"/>
        <v>41.25</v>
      </c>
      <c r="BZ6" s="35" t="str">
        <f>IF(BZ7="","",IF(BZ7="-","【-】","【"&amp;SUBSTITUTE(TEXT(BZ7,"#,##0.00"),"-","△")&amp;"】"))</f>
        <v>【54.36】</v>
      </c>
      <c r="CA6" s="36">
        <f>IF(CA7="",NA(),CA7)</f>
        <v>578.37</v>
      </c>
      <c r="CB6" s="36">
        <f t="shared" ref="CB6:CJ6" si="9">IF(CB7="",NA(),CB7)</f>
        <v>611.23</v>
      </c>
      <c r="CC6" s="36">
        <f t="shared" si="9"/>
        <v>683</v>
      </c>
      <c r="CD6" s="36">
        <f t="shared" si="9"/>
        <v>611.24</v>
      </c>
      <c r="CE6" s="36">
        <f t="shared" si="9"/>
        <v>642.86</v>
      </c>
      <c r="CF6" s="36">
        <f t="shared" si="9"/>
        <v>734.18</v>
      </c>
      <c r="CG6" s="36">
        <f t="shared" si="9"/>
        <v>789.62</v>
      </c>
      <c r="CH6" s="36">
        <f t="shared" si="9"/>
        <v>423.18</v>
      </c>
      <c r="CI6" s="36">
        <f t="shared" si="9"/>
        <v>383.2</v>
      </c>
      <c r="CJ6" s="36">
        <f t="shared" si="9"/>
        <v>383.25</v>
      </c>
      <c r="CK6" s="35" t="str">
        <f>IF(CK7="","",IF(CK7="-","【-】","【"&amp;SUBSTITUTE(TEXT(CK7,"#,##0.00"),"-","△")&amp;"】"))</f>
        <v>【296.40】</v>
      </c>
      <c r="CL6" s="36">
        <f>IF(CL7="",NA(),CL7)</f>
        <v>80.38</v>
      </c>
      <c r="CM6" s="36">
        <f t="shared" ref="CM6:CU6" si="10">IF(CM7="",NA(),CM7)</f>
        <v>60.34</v>
      </c>
      <c r="CN6" s="36">
        <f t="shared" si="10"/>
        <v>57.57</v>
      </c>
      <c r="CO6" s="36">
        <f t="shared" si="10"/>
        <v>61.14</v>
      </c>
      <c r="CP6" s="36">
        <f t="shared" si="10"/>
        <v>69.66</v>
      </c>
      <c r="CQ6" s="36">
        <f t="shared" si="10"/>
        <v>48.36</v>
      </c>
      <c r="CR6" s="36">
        <f t="shared" si="10"/>
        <v>48.7</v>
      </c>
      <c r="CS6" s="36">
        <f t="shared" si="10"/>
        <v>46.9</v>
      </c>
      <c r="CT6" s="36">
        <f t="shared" si="10"/>
        <v>47.95</v>
      </c>
      <c r="CU6" s="36">
        <f t="shared" si="10"/>
        <v>48.26</v>
      </c>
      <c r="CV6" s="35" t="str">
        <f>IF(CV7="","",IF(CV7="-","【-】","【"&amp;SUBSTITUTE(TEXT(CV7,"#,##0.00"),"-","△")&amp;"】"))</f>
        <v>【55.95】</v>
      </c>
      <c r="CW6" s="36">
        <f>IF(CW7="",NA(),CW7)</f>
        <v>58.24</v>
      </c>
      <c r="CX6" s="36">
        <f t="shared" ref="CX6:DF6" si="11">IF(CX7="",NA(),CX7)</f>
        <v>72.11</v>
      </c>
      <c r="CY6" s="36">
        <f t="shared" si="11"/>
        <v>72.739999999999995</v>
      </c>
      <c r="CZ6" s="36">
        <f t="shared" si="11"/>
        <v>72.73</v>
      </c>
      <c r="DA6" s="36">
        <f t="shared" si="11"/>
        <v>62.16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0.57999999999999996</v>
      </c>
      <c r="EE6" s="36">
        <f t="shared" ref="EE6:EM6" si="14">IF(EE7="",NA(),EE7)</f>
        <v>0.34</v>
      </c>
      <c r="EF6" s="36">
        <f t="shared" si="14"/>
        <v>0.09</v>
      </c>
      <c r="EG6" s="35">
        <f t="shared" si="14"/>
        <v>0</v>
      </c>
      <c r="EH6" s="36">
        <f t="shared" si="14"/>
        <v>0.05</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192104</v>
      </c>
      <c r="D7" s="38">
        <v>47</v>
      </c>
      <c r="E7" s="38">
        <v>1</v>
      </c>
      <c r="F7" s="38">
        <v>0</v>
      </c>
      <c r="G7" s="38">
        <v>0</v>
      </c>
      <c r="H7" s="38" t="s">
        <v>96</v>
      </c>
      <c r="I7" s="38" t="s">
        <v>97</v>
      </c>
      <c r="J7" s="38" t="s">
        <v>98</v>
      </c>
      <c r="K7" s="38" t="s">
        <v>99</v>
      </c>
      <c r="L7" s="38" t="s">
        <v>100</v>
      </c>
      <c r="M7" s="38" t="s">
        <v>101</v>
      </c>
      <c r="N7" s="39" t="s">
        <v>102</v>
      </c>
      <c r="O7" s="39" t="s">
        <v>103</v>
      </c>
      <c r="P7" s="39">
        <v>1.24</v>
      </c>
      <c r="Q7" s="39">
        <v>2268</v>
      </c>
      <c r="R7" s="39">
        <v>75771</v>
      </c>
      <c r="S7" s="39">
        <v>71.95</v>
      </c>
      <c r="T7" s="39">
        <v>1053.1099999999999</v>
      </c>
      <c r="U7" s="39">
        <v>935</v>
      </c>
      <c r="V7" s="39">
        <v>2</v>
      </c>
      <c r="W7" s="39">
        <v>467.5</v>
      </c>
      <c r="X7" s="39">
        <v>57.25</v>
      </c>
      <c r="Y7" s="39">
        <v>53.87</v>
      </c>
      <c r="Z7" s="39">
        <v>50.27</v>
      </c>
      <c r="AA7" s="39">
        <v>48.7</v>
      </c>
      <c r="AB7" s="39">
        <v>50.78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2269.9299999999998</v>
      </c>
      <c r="BF7" s="39">
        <v>2177.91</v>
      </c>
      <c r="BG7" s="39">
        <v>2077.4</v>
      </c>
      <c r="BH7" s="39">
        <v>1835.8</v>
      </c>
      <c r="BI7" s="39">
        <v>1631.45</v>
      </c>
      <c r="BJ7" s="39">
        <v>1486.62</v>
      </c>
      <c r="BK7" s="39">
        <v>1510.14</v>
      </c>
      <c r="BL7" s="39">
        <v>1595.62</v>
      </c>
      <c r="BM7" s="39">
        <v>1302.33</v>
      </c>
      <c r="BN7" s="39">
        <v>1274.21</v>
      </c>
      <c r="BO7" s="39">
        <v>1074.1400000000001</v>
      </c>
      <c r="BP7" s="39">
        <v>23.6</v>
      </c>
      <c r="BQ7" s="39">
        <v>22.92</v>
      </c>
      <c r="BR7" s="39">
        <v>20.64</v>
      </c>
      <c r="BS7" s="39">
        <v>22.06</v>
      </c>
      <c r="BT7" s="39">
        <v>22.1</v>
      </c>
      <c r="BU7" s="39">
        <v>24.39</v>
      </c>
      <c r="BV7" s="39">
        <v>22.67</v>
      </c>
      <c r="BW7" s="39">
        <v>37.92</v>
      </c>
      <c r="BX7" s="39">
        <v>40.89</v>
      </c>
      <c r="BY7" s="39">
        <v>41.25</v>
      </c>
      <c r="BZ7" s="39">
        <v>54.36</v>
      </c>
      <c r="CA7" s="39">
        <v>578.37</v>
      </c>
      <c r="CB7" s="39">
        <v>611.23</v>
      </c>
      <c r="CC7" s="39">
        <v>683</v>
      </c>
      <c r="CD7" s="39">
        <v>611.24</v>
      </c>
      <c r="CE7" s="39">
        <v>642.86</v>
      </c>
      <c r="CF7" s="39">
        <v>734.18</v>
      </c>
      <c r="CG7" s="39">
        <v>789.62</v>
      </c>
      <c r="CH7" s="39">
        <v>423.18</v>
      </c>
      <c r="CI7" s="39">
        <v>383.2</v>
      </c>
      <c r="CJ7" s="39">
        <v>383.25</v>
      </c>
      <c r="CK7" s="39">
        <v>296.39999999999998</v>
      </c>
      <c r="CL7" s="39">
        <v>80.38</v>
      </c>
      <c r="CM7" s="39">
        <v>60.34</v>
      </c>
      <c r="CN7" s="39">
        <v>57.57</v>
      </c>
      <c r="CO7" s="39">
        <v>61.14</v>
      </c>
      <c r="CP7" s="39">
        <v>69.66</v>
      </c>
      <c r="CQ7" s="39">
        <v>48.36</v>
      </c>
      <c r="CR7" s="39">
        <v>48.7</v>
      </c>
      <c r="CS7" s="39">
        <v>46.9</v>
      </c>
      <c r="CT7" s="39">
        <v>47.95</v>
      </c>
      <c r="CU7" s="39">
        <v>48.26</v>
      </c>
      <c r="CV7" s="39">
        <v>55.95</v>
      </c>
      <c r="CW7" s="39">
        <v>58.24</v>
      </c>
      <c r="CX7" s="39">
        <v>72.11</v>
      </c>
      <c r="CY7" s="39">
        <v>72.739999999999995</v>
      </c>
      <c r="CZ7" s="39">
        <v>72.73</v>
      </c>
      <c r="DA7" s="39">
        <v>62.16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0.57999999999999996</v>
      </c>
      <c r="EE7" s="39">
        <v>0.34</v>
      </c>
      <c r="EF7" s="39">
        <v>0.09</v>
      </c>
      <c r="EG7" s="39">
        <v>0</v>
      </c>
      <c r="EH7" s="39">
        <v>0.05</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向山祐香</cp:lastModifiedBy>
  <cp:lastPrinted>2020-01-28T04:06:49Z</cp:lastPrinted>
  <dcterms:created xsi:type="dcterms:W3CDTF">2019-12-05T04:37:00Z</dcterms:created>
  <dcterms:modified xsi:type="dcterms:W3CDTF">2020-02-10T07:48:09Z</dcterms:modified>
  <cp:category/>
</cp:coreProperties>
</file>