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ffice\fsv\06生活環境\02上下水道総務課\01総務担当\06各種統計及び調査\02経営比較分析表\経営比較分析表H31-R1\"/>
    </mc:Choice>
  </mc:AlternateContent>
  <workbookProtection workbookAlgorithmName="SHA-512" workbookHashValue="s4xjnX+hD1EdB9ZQ5L6sIze52oSAKUQ6FAMCuuyuIC2Ozhx9JIZb92B4zidEigstjLHioHzVFbutBoJg2AQ5gA==" workbookSaltValue="4L7+d2xRFYX0Euy4LyNW5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<sst xmlns="http://schemas.openxmlformats.org/spreadsheetml/2006/main" count="228" uniqueCount="114">
  <si>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</si>
  <si>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</si>
  <si>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</si>
  <si>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</si>
  <si>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</si>
  <si>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</si>
  <si>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</si>
  <si>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</si>
  <si>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</si>
  <si>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</si>
  <si>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</si>
  <si>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</si>
  <si>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</si>
  <si>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</si>
  <si>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</si>
  <si>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</si>
  <si>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</si>
  <si>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</si>
  <si>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</si>
  <si>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</si>
  <si>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</si>
  <si>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</si>
  <si>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</si>
  <si>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</si>
  <si>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</si>
  <si>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</si>
  <si>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</si>
  <si>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</si>
  <si>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</si>
  <si>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</si>
  <si>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</si>
  <si>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</si>
  <si>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</si>
  <si>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</si>
  <si>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</si>
  <si>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</si>
  <si>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</si>
  <si>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</si>
  <si>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</si>
  <si>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</si>
  <si>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</si>
  <si>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</si>
  <si>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</si>
  <si>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</si>
  <si>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</si>
  <si>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</si>
  <si>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</si>
  <si>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</si>
  <si>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</si>
  <si>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</si>
  <si>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</si>
  <si>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</si>
  <si>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</si>
  <si>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</si>
  <si>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</si>
  <si>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</si>
  <si>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</si>
  <si>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</si>
  <si>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</si>
  <si>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</si>
  <si>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</si>
  <si>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</si>
  <si>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</si>
  <si>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</si>
  <si>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</si>
  <si>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</si>
  <si>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</si>
  <si>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</si>
  <si>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</si>
  <si>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</si>
  <si>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</si>
  <si>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</si>
  <si>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</si>
  <si>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</si>
  <si>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</si>
  <si>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</si>
  <si>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</si>
  <si>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</si>
  <si>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</si>
  <si>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</si>
  <si>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</si>
  <si>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</si>
  <si>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</si>
  <si>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</si>
  <si>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</si>
  <si>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</si>
  <si>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</si>
  <si>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</si>
  <si>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</si>
  <si>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</si>
  <si>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</si>
  <si>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</si>
  <si>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</si>
  <si>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</si>
  <si>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</si>
  <si>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</si>
  <si>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</si>
  <si>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</si>
  <si>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</si>
  <si>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</si>
  <si>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</si>
  <si>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</si>
  <si>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</si>
  <si>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</si>
  <si>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</si>
  <si>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</si>
  <si>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</si>
  <si>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</si>
  <si>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</si>
  <si>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</si>
  <si>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</si>
  <si>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本市の農業集落排水事業は、平成29年度から組織編制を行い経営を健全化したことから、費用の削減や収納率が向上し、多くの項目で改善が見られた。
　しかし、依然として事業規模に対し使用料収入が見合わず使用料以外の収入に依存していること、施設能力が排水需要を上回っていることから経営状況は良好ではない。
　今後は、令和2年4月より地方公営企業会計へ以降することから、固定資産データの活用や長寿命化計画に取り組むなど、より一層財政収支の適正を図り経営の健全化を図ることが求められる。
　そのため、平成30年度策定した「北杜市上下水道経営基本計画」に基づき、財政の健全化を図るとともに、持続可能な事業運営に努める。</t>
    <rPh sb="22" eb="24">
      <t>ソシキ</t>
    </rPh>
    <rPh sb="24" eb="26">
      <t>ヘンセイ</t>
    </rPh>
    <rPh sb="27" eb="28">
      <t>オコナ</t>
    </rPh>
    <rPh sb="29" eb="31">
      <t>ケイエイ</t>
    </rPh>
    <rPh sb="32" eb="35">
      <t>ケンゼンカ</t>
    </rPh>
    <rPh sb="42" eb="44">
      <t>ヒヨウ</t>
    </rPh>
    <rPh sb="45" eb="47">
      <t>サクゲン</t>
    </rPh>
    <rPh sb="48" eb="50">
      <t>シュウノウ</t>
    </rPh>
    <rPh sb="50" eb="51">
      <t>リツ</t>
    </rPh>
    <rPh sb="52" eb="54">
      <t>コウジョウ</t>
    </rPh>
    <phoneticPr fontId="4"/>
  </si>
  <si>
    <r>
      <rPr>
        <sz val="11"/>
        <rFont val="ＭＳ ゴシック"/>
        <family val="3"/>
        <charset val="128"/>
      </rPr>
      <t>①収益的収支比率は、費用の削減等により改善したものの、使用料収益で償還金が賄えておらず、一般会計より繰入れている。今後、元金償還額の増加が見込まれるため、経費削減や収益向上等が必要である。</t>
    </r>
    <r>
      <rPr>
        <sz val="11"/>
        <color rgb="FFFF0000"/>
        <rFont val="ＭＳ ゴシック"/>
        <family val="3"/>
        <charset val="128"/>
      </rPr>
      <t xml:space="preserve">
</t>
    </r>
    <r>
      <rPr>
        <sz val="11"/>
        <rFont val="ＭＳ ゴシック"/>
        <family val="3"/>
        <charset val="128"/>
      </rPr>
      <t>④企業債残高対事業規模比率は、汚水維持管理費を使用料収入で賄えておらず、汚水資本費に対し充当可能な使用料収入がないことから、一般会計で負担することとなった。</t>
    </r>
    <r>
      <rPr>
        <sz val="11"/>
        <color rgb="FFFF0000"/>
        <rFont val="ＭＳ ゴシック"/>
        <family val="3"/>
        <charset val="128"/>
      </rPr>
      <t xml:space="preserve">
</t>
    </r>
    <r>
      <rPr>
        <sz val="11"/>
        <rFont val="ＭＳ ゴシック"/>
        <family val="3"/>
        <charset val="128"/>
      </rPr>
      <t>⑤経費回収比率については、資本費平準化債の増加により汚水処理費の抑制が抑制されたことから前年度を上回ったが、使用料収入で賄うべき経費が使用料金以外の収入で賄われている状態にある。</t>
    </r>
    <r>
      <rPr>
        <sz val="11"/>
        <color rgb="FFFF0000"/>
        <rFont val="ＭＳ ゴシック"/>
        <family val="3"/>
        <charset val="128"/>
      </rPr>
      <t xml:space="preserve">
</t>
    </r>
    <r>
      <rPr>
        <sz val="11"/>
        <rFont val="ＭＳ ゴシック"/>
        <family val="3"/>
        <charset val="128"/>
      </rPr>
      <t xml:space="preserve">⑥汚水処理原価は、資本費平準化債の増加による汚水処理費の減少等により改善傾向にある。平成29年度以降全国平均値を下回り、平成30年度は過去5年の最安価となった。
</t>
    </r>
    <r>
      <rPr>
        <sz val="11"/>
        <color rgb="FFFF0000"/>
        <rFont val="ＭＳ ゴシック"/>
        <family val="3"/>
        <charset val="128"/>
      </rPr>
      <t xml:space="preserve">
</t>
    </r>
    <r>
      <rPr>
        <sz val="11"/>
        <rFont val="ＭＳ ゴシック"/>
        <family val="3"/>
        <charset val="128"/>
      </rPr>
      <t xml:space="preserve">⑦施設利用率は、横這いの傾向にあるが、平成30年度が最も低い利用率となった。施設能力が排水需要を上回っており、施設能力に余力があることから、今後、処理場の最適配置を検討する必要がある。
</t>
    </r>
    <r>
      <rPr>
        <sz val="11"/>
        <color rgb="FFFF0000"/>
        <rFont val="ＭＳ ゴシック"/>
        <family val="3"/>
        <charset val="128"/>
      </rPr>
      <t xml:space="preserve">
</t>
    </r>
    <r>
      <rPr>
        <sz val="11"/>
        <rFont val="ＭＳ ゴシック"/>
        <family val="3"/>
        <charset val="128"/>
      </rPr>
      <t>⑧水洗化率は横這いで、類似団体平均・全国平均を大きく下回っている。</t>
    </r>
    <rPh sb="19" eb="21">
      <t>カイゼン</t>
    </rPh>
    <rPh sb="82" eb="84">
      <t>シュウエキ</t>
    </rPh>
    <rPh sb="84" eb="86">
      <t>コウジョウ</t>
    </rPh>
    <rPh sb="202" eb="204">
      <t>オスイ</t>
    </rPh>
    <rPh sb="204" eb="206">
      <t>ショリ</t>
    </rPh>
    <rPh sb="206" eb="207">
      <t>ヒ</t>
    </rPh>
    <rPh sb="208" eb="210">
      <t>ヨクセイ</t>
    </rPh>
    <rPh sb="211" eb="213">
      <t>ヨクセイ</t>
    </rPh>
    <rPh sb="220" eb="223">
      <t>ゼンネンド</t>
    </rPh>
    <rPh sb="224" eb="226">
      <t>ウワマワ</t>
    </rPh>
    <rPh sb="230" eb="232">
      <t>シヨウ</t>
    </rPh>
    <rPh sb="232" eb="233">
      <t>リョウ</t>
    </rPh>
    <rPh sb="233" eb="235">
      <t>シュウニュウ</t>
    </rPh>
    <rPh sb="236" eb="237">
      <t>マカナ</t>
    </rPh>
    <rPh sb="240" eb="242">
      <t>ケイヒ</t>
    </rPh>
    <rPh sb="243" eb="245">
      <t>シヨウ</t>
    </rPh>
    <rPh sb="259" eb="261">
      <t>ジョウタイ</t>
    </rPh>
    <rPh sb="297" eb="298">
      <t>トウ</t>
    </rPh>
    <rPh sb="303" eb="305">
      <t>ケイコウ</t>
    </rPh>
    <rPh sb="309" eb="311">
      <t>ヘイセイ</t>
    </rPh>
    <rPh sb="313" eb="315">
      <t>ネンド</t>
    </rPh>
    <rPh sb="315" eb="317">
      <t>イコウ</t>
    </rPh>
    <rPh sb="317" eb="319">
      <t>ゼンコク</t>
    </rPh>
    <rPh sb="319" eb="321">
      <t>ヘイキン</t>
    </rPh>
    <rPh sb="321" eb="322">
      <t>チ</t>
    </rPh>
    <rPh sb="323" eb="325">
      <t>シタマワ</t>
    </rPh>
    <rPh sb="327" eb="329">
      <t>ヘイセイ</t>
    </rPh>
    <rPh sb="331" eb="333">
      <t>ネンド</t>
    </rPh>
    <rPh sb="334" eb="336">
      <t>カコ</t>
    </rPh>
    <rPh sb="337" eb="338">
      <t>ネン</t>
    </rPh>
    <rPh sb="339" eb="340">
      <t>サイ</t>
    </rPh>
    <rPh sb="340" eb="342">
      <t>アンカ</t>
    </rPh>
    <rPh sb="357" eb="359">
      <t>ヨコバ</t>
    </rPh>
    <rPh sb="361" eb="363">
      <t>ケイコウ</t>
    </rPh>
    <rPh sb="368" eb="370">
      <t>ヘイセイ</t>
    </rPh>
    <rPh sb="372" eb="373">
      <t>ネン</t>
    </rPh>
    <rPh sb="373" eb="374">
      <t>ド</t>
    </rPh>
    <rPh sb="375" eb="376">
      <t>モット</t>
    </rPh>
    <rPh sb="377" eb="378">
      <t>ヒク</t>
    </rPh>
    <rPh sb="379" eb="382">
      <t>リヨウリツ</t>
    </rPh>
    <rPh sb="404" eb="406">
      <t>シセツ</t>
    </rPh>
    <rPh sb="406" eb="408">
      <t>ノウリョク</t>
    </rPh>
    <rPh sb="409" eb="411">
      <t>ヨリョク</t>
    </rPh>
    <rPh sb="419" eb="421">
      <t>コンゴ</t>
    </rPh>
    <rPh sb="422" eb="425">
      <t>ショリジョウ</t>
    </rPh>
    <rPh sb="426" eb="428">
      <t>サイテキ</t>
    </rPh>
    <rPh sb="428" eb="430">
      <t>ハイチ</t>
    </rPh>
    <rPh sb="431" eb="433">
      <t>ケントウ</t>
    </rPh>
    <rPh sb="435" eb="437">
      <t>ヒツヨウ</t>
    </rPh>
    <rPh sb="454" eb="456">
      <t>ルイジ</t>
    </rPh>
    <rPh sb="456" eb="458">
      <t>ダンタイ</t>
    </rPh>
    <rPh sb="458" eb="460">
      <t>ヘイキン</t>
    </rPh>
    <rPh sb="461" eb="463">
      <t>ゼンコク</t>
    </rPh>
    <rPh sb="463" eb="465">
      <t>ヘイキン</t>
    </rPh>
    <rPh sb="466" eb="467">
      <t>オオ</t>
    </rPh>
    <phoneticPr fontId="4"/>
  </si>
  <si>
    <t>・該当なし</t>
    <rPh sb="1" eb="3">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</si>
</sst>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3A-4C0D-9C2C-7882A613B3FE}"/>
            </c:ext>
          </c:extLst>
        </c:ser>
        <c:dLbls>
          <c:showLegendKey val="0"/>
          <c:showVal val="0"/>
          <c:showCatName val="0"/>
          <c:showSerName val="0"/>
          <c:showPercent val="0"/>
          <c:showBubbleSize val="0"/>
        </c:dLbls>
        <c:gapWidth val="150"/>
        <c:axId val="400176360"/>
        <c:axId val="40017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A93A-4C0D-9C2C-7882A613B3FE}"/>
            </c:ext>
          </c:extLst>
        </c:ser>
        <c:dLbls>
          <c:showLegendKey val="0"/>
          <c:showVal val="0"/>
          <c:showCatName val="0"/>
          <c:showSerName val="0"/>
          <c:showPercent val="0"/>
          <c:showBubbleSize val="0"/>
        </c:dLbls>
        <c:marker val="1"/>
        <c:smooth val="0"/>
        <c:axId val="400176360"/>
        <c:axId val="400176752"/>
      </c:lineChart>
      <c:dateAx>
        <c:axId val="400176360"/>
        <c:scaling>
          <c:orientation val="minMax"/>
        </c:scaling>
        <c:delete val="1"/>
        <c:axPos val="b"/>
        <c:numFmt formatCode="ge" sourceLinked="1"/>
        <c:majorTickMark val="none"/>
        <c:minorTickMark val="none"/>
        <c:tickLblPos val="none"/>
        <c:crossAx val="400176752"/>
        <c:crosses val="autoZero"/>
        <c:auto val="1"/>
        <c:lblOffset val="100"/>
        <c:baseTimeUnit val="years"/>
      </c:dateAx>
      <c:valAx>
        <c:axId val="40017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17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46.58</c:v>
                </c:pt>
                <c:pt idx="1">
                  <c:v>46.58</c:v>
                </c:pt>
                <c:pt idx="2">
                  <c:v>47.3</c:v>
                </c:pt>
                <c:pt idx="3">
                  <c:v>46.7</c:v>
                </c:pt>
                <c:pt idx="4">
                  <c:v>42.38</c:v>
                </c:pt>
              </c:numCache>
            </c:numRef>
          </c:val>
          <c:extLst xmlns:c16r2="http://schemas.microsoft.com/office/drawing/2015/06/chart">
            <c:ext xmlns:c16="http://schemas.microsoft.com/office/drawing/2014/chart" uri="{C3380CC4-5D6E-409C-BE32-E72D297353CC}">
              <c16:uniqueId val="{00000000-43FC-4C8F-915D-C0997E06EEEE}"/>
            </c:ext>
          </c:extLst>
        </c:ser>
        <c:dLbls>
          <c:showLegendKey val="0"/>
          <c:showVal val="0"/>
          <c:showCatName val="0"/>
          <c:showSerName val="0"/>
          <c:showPercent val="0"/>
          <c:showBubbleSize val="0"/>
        </c:dLbls>
        <c:gapWidth val="150"/>
        <c:axId val="399455632"/>
        <c:axId val="39945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43FC-4C8F-915D-C0997E06EEEE}"/>
            </c:ext>
          </c:extLst>
        </c:ser>
        <c:dLbls>
          <c:showLegendKey val="0"/>
          <c:showVal val="0"/>
          <c:showCatName val="0"/>
          <c:showSerName val="0"/>
          <c:showPercent val="0"/>
          <c:showBubbleSize val="0"/>
        </c:dLbls>
        <c:marker val="1"/>
        <c:smooth val="0"/>
        <c:axId val="399455632"/>
        <c:axId val="399456024"/>
      </c:lineChart>
      <c:dateAx>
        <c:axId val="399455632"/>
        <c:scaling>
          <c:orientation val="minMax"/>
        </c:scaling>
        <c:delete val="1"/>
        <c:axPos val="b"/>
        <c:numFmt formatCode="ge" sourceLinked="1"/>
        <c:majorTickMark val="none"/>
        <c:minorTickMark val="none"/>
        <c:tickLblPos val="none"/>
        <c:crossAx val="399456024"/>
        <c:crosses val="autoZero"/>
        <c:auto val="1"/>
        <c:lblOffset val="100"/>
        <c:baseTimeUnit val="years"/>
      </c:dateAx>
      <c:valAx>
        <c:axId val="39945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5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78.86</c:v>
                </c:pt>
                <c:pt idx="1">
                  <c:v>78.819999999999993</c:v>
                </c:pt>
                <c:pt idx="2">
                  <c:v>78.819999999999993</c:v>
                </c:pt>
                <c:pt idx="3">
                  <c:v>78.83</c:v>
                </c:pt>
                <c:pt idx="4">
                  <c:v>78.87</c:v>
                </c:pt>
              </c:numCache>
            </c:numRef>
          </c:val>
          <c:extLst xmlns:c16r2="http://schemas.microsoft.com/office/drawing/2015/06/chart">
            <c:ext xmlns:c16="http://schemas.microsoft.com/office/drawing/2014/chart" uri="{C3380CC4-5D6E-409C-BE32-E72D297353CC}">
              <c16:uniqueId val="{00000000-F380-46DB-93EB-E79315C7EE01}"/>
            </c:ext>
          </c:extLst>
        </c:ser>
        <c:dLbls>
          <c:showLegendKey val="0"/>
          <c:showVal val="0"/>
          <c:showCatName val="0"/>
          <c:showSerName val="0"/>
          <c:showPercent val="0"/>
          <c:showBubbleSize val="0"/>
        </c:dLbls>
        <c:gapWidth val="150"/>
        <c:axId val="399457200"/>
        <c:axId val="39945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F380-46DB-93EB-E79315C7EE01}"/>
            </c:ext>
          </c:extLst>
        </c:ser>
        <c:dLbls>
          <c:showLegendKey val="0"/>
          <c:showVal val="0"/>
          <c:showCatName val="0"/>
          <c:showSerName val="0"/>
          <c:showPercent val="0"/>
          <c:showBubbleSize val="0"/>
        </c:dLbls>
        <c:marker val="1"/>
        <c:smooth val="0"/>
        <c:axId val="399457200"/>
        <c:axId val="399457592"/>
      </c:lineChart>
      <c:dateAx>
        <c:axId val="399457200"/>
        <c:scaling>
          <c:orientation val="minMax"/>
        </c:scaling>
        <c:delete val="1"/>
        <c:axPos val="b"/>
        <c:numFmt formatCode="ge" sourceLinked="1"/>
        <c:majorTickMark val="none"/>
        <c:minorTickMark val="none"/>
        <c:tickLblPos val="none"/>
        <c:crossAx val="399457592"/>
        <c:crosses val="autoZero"/>
        <c:auto val="1"/>
        <c:lblOffset val="100"/>
        <c:baseTimeUnit val="years"/>
      </c:dateAx>
      <c:valAx>
        <c:axId val="39945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5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60.13</c:v>
                </c:pt>
                <c:pt idx="1">
                  <c:v>59.56</c:v>
                </c:pt>
                <c:pt idx="2">
                  <c:v>56.59</c:v>
                </c:pt>
                <c:pt idx="3">
                  <c:v>71.680000000000007</c:v>
                </c:pt>
                <c:pt idx="4">
                  <c:v>73.36</c:v>
                </c:pt>
              </c:numCache>
            </c:numRef>
          </c:val>
          <c:extLst xmlns:c16r2="http://schemas.microsoft.com/office/drawing/2015/06/chart">
            <c:ext xmlns:c16="http://schemas.microsoft.com/office/drawing/2014/chart" uri="{C3380CC4-5D6E-409C-BE32-E72D297353CC}">
              <c16:uniqueId val="{00000000-D31D-45C7-BCE7-7775DFBB28CC}"/>
            </c:ext>
          </c:extLst>
        </c:ser>
        <c:dLbls>
          <c:showLegendKey val="0"/>
          <c:showVal val="0"/>
          <c:showCatName val="0"/>
          <c:showSerName val="0"/>
          <c:showPercent val="0"/>
          <c:showBubbleSize val="0"/>
        </c:dLbls>
        <c:gapWidth val="150"/>
        <c:axId val="400177928"/>
        <c:axId val="40017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1D-45C7-BCE7-7775DFBB28CC}"/>
            </c:ext>
          </c:extLst>
        </c:ser>
        <c:dLbls>
          <c:showLegendKey val="0"/>
          <c:showVal val="0"/>
          <c:showCatName val="0"/>
          <c:showSerName val="0"/>
          <c:showPercent val="0"/>
          <c:showBubbleSize val="0"/>
        </c:dLbls>
        <c:marker val="1"/>
        <c:smooth val="0"/>
        <c:axId val="400177928"/>
        <c:axId val="400178320"/>
      </c:lineChart>
      <c:dateAx>
        <c:axId val="400177928"/>
        <c:scaling>
          <c:orientation val="minMax"/>
        </c:scaling>
        <c:delete val="1"/>
        <c:axPos val="b"/>
        <c:numFmt formatCode="ge" sourceLinked="1"/>
        <c:majorTickMark val="none"/>
        <c:minorTickMark val="none"/>
        <c:tickLblPos val="none"/>
        <c:crossAx val="400178320"/>
        <c:crosses val="autoZero"/>
        <c:auto val="1"/>
        <c:lblOffset val="100"/>
        <c:baseTimeUnit val="years"/>
      </c:dateAx>
      <c:valAx>
        <c:axId val="40017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17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52-4B18-8AD3-126080DCB013}"/>
            </c:ext>
          </c:extLst>
        </c:ser>
        <c:dLbls>
          <c:showLegendKey val="0"/>
          <c:showVal val="0"/>
          <c:showCatName val="0"/>
          <c:showSerName val="0"/>
          <c:showPercent val="0"/>
          <c:showBubbleSize val="0"/>
        </c:dLbls>
        <c:gapWidth val="150"/>
        <c:axId val="362134888"/>
        <c:axId val="36213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52-4B18-8AD3-126080DCB013}"/>
            </c:ext>
          </c:extLst>
        </c:ser>
        <c:dLbls>
          <c:showLegendKey val="0"/>
          <c:showVal val="0"/>
          <c:showCatName val="0"/>
          <c:showSerName val="0"/>
          <c:showPercent val="0"/>
          <c:showBubbleSize val="0"/>
        </c:dLbls>
        <c:marker val="1"/>
        <c:smooth val="0"/>
        <c:axId val="362134888"/>
        <c:axId val="362135280"/>
      </c:lineChart>
      <c:dateAx>
        <c:axId val="362134888"/>
        <c:scaling>
          <c:orientation val="minMax"/>
        </c:scaling>
        <c:delete val="1"/>
        <c:axPos val="b"/>
        <c:numFmt formatCode="ge" sourceLinked="1"/>
        <c:majorTickMark val="none"/>
        <c:minorTickMark val="none"/>
        <c:tickLblPos val="none"/>
        <c:crossAx val="362135280"/>
        <c:crosses val="autoZero"/>
        <c:auto val="1"/>
        <c:lblOffset val="100"/>
        <c:baseTimeUnit val="years"/>
      </c:dateAx>
      <c:valAx>
        <c:axId val="36213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3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F8-4B0B-AB8E-9E1F4273ACC5}"/>
            </c:ext>
          </c:extLst>
        </c:ser>
        <c:dLbls>
          <c:showLegendKey val="0"/>
          <c:showVal val="0"/>
          <c:showCatName val="0"/>
          <c:showSerName val="0"/>
          <c:showPercent val="0"/>
          <c:showBubbleSize val="0"/>
        </c:dLbls>
        <c:gapWidth val="150"/>
        <c:axId val="362136456"/>
        <c:axId val="36213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F8-4B0B-AB8E-9E1F4273ACC5}"/>
            </c:ext>
          </c:extLst>
        </c:ser>
        <c:dLbls>
          <c:showLegendKey val="0"/>
          <c:showVal val="0"/>
          <c:showCatName val="0"/>
          <c:showSerName val="0"/>
          <c:showPercent val="0"/>
          <c:showBubbleSize val="0"/>
        </c:dLbls>
        <c:marker val="1"/>
        <c:smooth val="0"/>
        <c:axId val="362136456"/>
        <c:axId val="362136848"/>
      </c:lineChart>
      <c:dateAx>
        <c:axId val="362136456"/>
        <c:scaling>
          <c:orientation val="minMax"/>
        </c:scaling>
        <c:delete val="1"/>
        <c:axPos val="b"/>
        <c:numFmt formatCode="ge" sourceLinked="1"/>
        <c:majorTickMark val="none"/>
        <c:minorTickMark val="none"/>
        <c:tickLblPos val="none"/>
        <c:crossAx val="362136848"/>
        <c:crosses val="autoZero"/>
        <c:auto val="1"/>
        <c:lblOffset val="100"/>
        <c:baseTimeUnit val="years"/>
      </c:dateAx>
      <c:valAx>
        <c:axId val="36213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3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FF-47C5-ACFA-70DF6D911087}"/>
            </c:ext>
          </c:extLst>
        </c:ser>
        <c:dLbls>
          <c:showLegendKey val="0"/>
          <c:showVal val="0"/>
          <c:showCatName val="0"/>
          <c:showSerName val="0"/>
          <c:showPercent val="0"/>
          <c:showBubbleSize val="0"/>
        </c:dLbls>
        <c:gapWidth val="150"/>
        <c:axId val="403361608"/>
        <c:axId val="40336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FF-47C5-ACFA-70DF6D911087}"/>
            </c:ext>
          </c:extLst>
        </c:ser>
        <c:dLbls>
          <c:showLegendKey val="0"/>
          <c:showVal val="0"/>
          <c:showCatName val="0"/>
          <c:showSerName val="0"/>
          <c:showPercent val="0"/>
          <c:showBubbleSize val="0"/>
        </c:dLbls>
        <c:marker val="1"/>
        <c:smooth val="0"/>
        <c:axId val="403361608"/>
        <c:axId val="403362000"/>
      </c:lineChart>
      <c:dateAx>
        <c:axId val="403361608"/>
        <c:scaling>
          <c:orientation val="minMax"/>
        </c:scaling>
        <c:delete val="1"/>
        <c:axPos val="b"/>
        <c:numFmt formatCode="ge" sourceLinked="1"/>
        <c:majorTickMark val="none"/>
        <c:minorTickMark val="none"/>
        <c:tickLblPos val="none"/>
        <c:crossAx val="403362000"/>
        <c:crosses val="autoZero"/>
        <c:auto val="1"/>
        <c:lblOffset val="100"/>
        <c:baseTimeUnit val="years"/>
      </c:dateAx>
      <c:valAx>
        <c:axId val="40336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36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7C-423E-85F0-148FB68F6729}"/>
            </c:ext>
          </c:extLst>
        </c:ser>
        <c:dLbls>
          <c:showLegendKey val="0"/>
          <c:showVal val="0"/>
          <c:showCatName val="0"/>
          <c:showSerName val="0"/>
          <c:showPercent val="0"/>
          <c:showBubbleSize val="0"/>
        </c:dLbls>
        <c:gapWidth val="150"/>
        <c:axId val="403363176"/>
        <c:axId val="40336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7C-423E-85F0-148FB68F6729}"/>
            </c:ext>
          </c:extLst>
        </c:ser>
        <c:dLbls>
          <c:showLegendKey val="0"/>
          <c:showVal val="0"/>
          <c:showCatName val="0"/>
          <c:showSerName val="0"/>
          <c:showPercent val="0"/>
          <c:showBubbleSize val="0"/>
        </c:dLbls>
        <c:marker val="1"/>
        <c:smooth val="0"/>
        <c:axId val="403363176"/>
        <c:axId val="403363568"/>
      </c:lineChart>
      <c:dateAx>
        <c:axId val="403363176"/>
        <c:scaling>
          <c:orientation val="minMax"/>
        </c:scaling>
        <c:delete val="1"/>
        <c:axPos val="b"/>
        <c:numFmt formatCode="ge" sourceLinked="1"/>
        <c:majorTickMark val="none"/>
        <c:minorTickMark val="none"/>
        <c:tickLblPos val="none"/>
        <c:crossAx val="403363568"/>
        <c:crosses val="autoZero"/>
        <c:auto val="1"/>
        <c:lblOffset val="100"/>
        <c:baseTimeUnit val="years"/>
      </c:dateAx>
      <c:valAx>
        <c:axId val="40336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36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1437.41</c:v>
                </c:pt>
                <c:pt idx="1">
                  <c:v>1427.84</c:v>
                </c:pt>
                <c:pt idx="2">
                  <c:v>1395.58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8F2-4C8C-8C59-0974906F7305}"/>
            </c:ext>
          </c:extLst>
        </c:ser>
        <c:dLbls>
          <c:showLegendKey val="0"/>
          <c:showVal val="0"/>
          <c:showCatName val="0"/>
          <c:showSerName val="0"/>
          <c:showPercent val="0"/>
          <c:showBubbleSize val="0"/>
        </c:dLbls>
        <c:gapWidth val="150"/>
        <c:axId val="403364744"/>
        <c:axId val="40336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38F2-4C8C-8C59-0974906F7305}"/>
            </c:ext>
          </c:extLst>
        </c:ser>
        <c:dLbls>
          <c:showLegendKey val="0"/>
          <c:showVal val="0"/>
          <c:showCatName val="0"/>
          <c:showSerName val="0"/>
          <c:showPercent val="0"/>
          <c:showBubbleSize val="0"/>
        </c:dLbls>
        <c:marker val="1"/>
        <c:smooth val="0"/>
        <c:axId val="403364744"/>
        <c:axId val="403365136"/>
      </c:lineChart>
      <c:dateAx>
        <c:axId val="403364744"/>
        <c:scaling>
          <c:orientation val="minMax"/>
        </c:scaling>
        <c:delete val="1"/>
        <c:axPos val="b"/>
        <c:numFmt formatCode="ge" sourceLinked="1"/>
        <c:majorTickMark val="none"/>
        <c:minorTickMark val="none"/>
        <c:tickLblPos val="none"/>
        <c:crossAx val="403365136"/>
        <c:crosses val="autoZero"/>
        <c:auto val="1"/>
        <c:lblOffset val="100"/>
        <c:baseTimeUnit val="years"/>
      </c:dateAx>
      <c:valAx>
        <c:axId val="40336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36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37.71</c:v>
                </c:pt>
                <c:pt idx="1">
                  <c:v>39.119999999999997</c:v>
                </c:pt>
                <c:pt idx="2">
                  <c:v>40.200000000000003</c:v>
                </c:pt>
                <c:pt idx="3">
                  <c:v>60.74</c:v>
                </c:pt>
                <c:pt idx="4">
                  <c:v>61.58</c:v>
                </c:pt>
              </c:numCache>
            </c:numRef>
          </c:val>
          <c:extLst xmlns:c16r2="http://schemas.microsoft.com/office/drawing/2015/06/chart">
            <c:ext xmlns:c16="http://schemas.microsoft.com/office/drawing/2014/chart" uri="{C3380CC4-5D6E-409C-BE32-E72D297353CC}">
              <c16:uniqueId val="{00000000-A40A-4D66-A849-D098F1743304}"/>
            </c:ext>
          </c:extLst>
        </c:ser>
        <c:dLbls>
          <c:showLegendKey val="0"/>
          <c:showVal val="0"/>
          <c:showCatName val="0"/>
          <c:showSerName val="0"/>
          <c:showPercent val="0"/>
          <c:showBubbleSize val="0"/>
        </c:dLbls>
        <c:gapWidth val="150"/>
        <c:axId val="403366312"/>
        <c:axId val="40336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A40A-4D66-A849-D098F1743304}"/>
            </c:ext>
          </c:extLst>
        </c:ser>
        <c:dLbls>
          <c:showLegendKey val="0"/>
          <c:showVal val="0"/>
          <c:showCatName val="0"/>
          <c:showSerName val="0"/>
          <c:showPercent val="0"/>
          <c:showBubbleSize val="0"/>
        </c:dLbls>
        <c:marker val="1"/>
        <c:smooth val="0"/>
        <c:axId val="403366312"/>
        <c:axId val="403366704"/>
      </c:lineChart>
      <c:dateAx>
        <c:axId val="403366312"/>
        <c:scaling>
          <c:orientation val="minMax"/>
        </c:scaling>
        <c:delete val="1"/>
        <c:axPos val="b"/>
        <c:numFmt formatCode="ge" sourceLinked="1"/>
        <c:majorTickMark val="none"/>
        <c:minorTickMark val="none"/>
        <c:tickLblPos val="none"/>
        <c:crossAx val="403366704"/>
        <c:crosses val="autoZero"/>
        <c:auto val="1"/>
        <c:lblOffset val="100"/>
        <c:baseTimeUnit val="years"/>
      </c:dateAx>
      <c:valAx>
        <c:axId val="40336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36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374.87</c:v>
                </c:pt>
                <c:pt idx="1">
                  <c:v>367.6</c:v>
                </c:pt>
                <c:pt idx="2">
                  <c:v>360.92</c:v>
                </c:pt>
                <c:pt idx="3">
                  <c:v>241.91</c:v>
                </c:pt>
                <c:pt idx="4">
                  <c:v>238.62</c:v>
                </c:pt>
              </c:numCache>
            </c:numRef>
          </c:val>
          <c:extLst xmlns:c16r2="http://schemas.microsoft.com/office/drawing/2015/06/chart">
            <c:ext xmlns:c16="http://schemas.microsoft.com/office/drawing/2014/chart" uri="{C3380CC4-5D6E-409C-BE32-E72D297353CC}">
              <c16:uniqueId val="{00000000-A2A1-42B3-A128-3855CD78DB13}"/>
            </c:ext>
          </c:extLst>
        </c:ser>
        <c:dLbls>
          <c:showLegendKey val="0"/>
          <c:showVal val="0"/>
          <c:showCatName val="0"/>
          <c:showSerName val="0"/>
          <c:showPercent val="0"/>
          <c:showBubbleSize val="0"/>
        </c:dLbls>
        <c:gapWidth val="150"/>
        <c:axId val="403367880"/>
        <c:axId val="40336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A2A1-42B3-A128-3855CD78DB13}"/>
            </c:ext>
          </c:extLst>
        </c:ser>
        <c:dLbls>
          <c:showLegendKey val="0"/>
          <c:showVal val="0"/>
          <c:showCatName val="0"/>
          <c:showSerName val="0"/>
          <c:showPercent val="0"/>
          <c:showBubbleSize val="0"/>
        </c:dLbls>
        <c:marker val="1"/>
        <c:smooth val="0"/>
        <c:axId val="403367880"/>
        <c:axId val="403368272"/>
      </c:lineChart>
      <c:dateAx>
        <c:axId val="403367880"/>
        <c:scaling>
          <c:orientation val="minMax"/>
        </c:scaling>
        <c:delete val="1"/>
        <c:axPos val="b"/>
        <c:numFmt formatCode="ge" sourceLinked="1"/>
        <c:majorTickMark val="none"/>
        <c:minorTickMark val="none"/>
        <c:tickLblPos val="none"/>
        <c:crossAx val="403368272"/>
        <c:crosses val="autoZero"/>
        <c:auto val="1"/>
        <c:lblOffset val="100"/>
        <c:baseTimeUnit val="years"/>
      </c:dateAx>
      <c:valAx>
        <c:axId val="40336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36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3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北杜市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47117</v>
      </c>
      <c r="AM8" s="74"/>
      <c r="AN8" s="74"/>
      <c r="AO8" s="74"/>
      <c r="AP8" s="74"/>
      <c r="AQ8" s="74"/>
      <c r="AR8" s="74"/>
      <c r="AS8" s="74"/>
      <c r="AT8" s="73">
        <f>データ!T6</f>
        <v>602.48</v>
      </c>
      <c r="AU8" s="73"/>
      <c r="AV8" s="73"/>
      <c r="AW8" s="73"/>
      <c r="AX8" s="73"/>
      <c r="AY8" s="73"/>
      <c r="AZ8" s="73"/>
      <c r="BA8" s="73"/>
      <c r="BB8" s="73">
        <f>データ!U6</f>
        <v>78.209999999999994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23.41</v>
      </c>
      <c r="Q10" s="73"/>
      <c r="R10" s="73"/>
      <c r="S10" s="73"/>
      <c r="T10" s="73"/>
      <c r="U10" s="73"/>
      <c r="V10" s="73"/>
      <c r="W10" s="73">
        <f>データ!Q6</f>
        <v>84.11</v>
      </c>
      <c r="X10" s="73"/>
      <c r="Y10" s="73"/>
      <c r="Z10" s="73"/>
      <c r="AA10" s="73"/>
      <c r="AB10" s="73"/>
      <c r="AC10" s="73"/>
      <c r="AD10" s="74">
        <f>データ!R6</f>
        <v>2260</v>
      </c>
      <c r="AE10" s="74"/>
      <c r="AF10" s="74"/>
      <c r="AG10" s="74"/>
      <c r="AH10" s="74"/>
      <c r="AI10" s="74"/>
      <c r="AJ10" s="74"/>
      <c r="AK10" s="2"/>
      <c r="AL10" s="74">
        <f>データ!V6</f>
        <v>10982</v>
      </c>
      <c r="AM10" s="74"/>
      <c r="AN10" s="74"/>
      <c r="AO10" s="74"/>
      <c r="AP10" s="74"/>
      <c r="AQ10" s="74"/>
      <c r="AR10" s="74"/>
      <c r="AS10" s="74"/>
      <c r="AT10" s="73">
        <f>データ!W6</f>
        <v>10.09</v>
      </c>
      <c r="AU10" s="73"/>
      <c r="AV10" s="73"/>
      <c r="AW10" s="73"/>
      <c r="AX10" s="73"/>
      <c r="AY10" s="73"/>
      <c r="AZ10" s="73"/>
      <c r="BA10" s="73"/>
      <c r="BB10" s="73">
        <f>データ!X6</f>
        <v>1088.4000000000001</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s+vLaLPtXSTKrGv/bUGOM9uKSeLU/bwGR1T005Cy9MKyQzbh+pNakAnfQQkIc3v7JvHb5obPv3Ww6bKRxR2xaA==" saltValue="bHe/jWWcf71BEESyzUkV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192091</v>
      </c>
      <c r="D6" s="33">
        <f t="shared" si="3"/>
        <v>47</v>
      </c>
      <c r="E6" s="33">
        <f t="shared" si="3"/>
        <v>17</v>
      </c>
      <c r="F6" s="33">
        <f t="shared" si="3"/>
        <v>5</v>
      </c>
      <c r="G6" s="33">
        <f t="shared" si="3"/>
        <v>0</v>
      </c>
      <c r="H6" s="33" t="str">
        <f t="shared" si="3"/>
        <v>山梨県　北杜市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23.41</v>
      </c>
      <c r="Q6" s="34">
        <f t="shared" si="3"/>
        <v>84.11</v>
      </c>
      <c r="R6" s="34">
        <f t="shared" si="3"/>
        <v>2260</v>
      </c>
      <c r="S6" s="34">
        <f t="shared" si="3"/>
        <v>47117</v>
      </c>
      <c r="T6" s="34">
        <f t="shared" si="3"/>
        <v>602.48</v>
      </c>
      <c r="U6" s="34">
        <f t="shared" si="3"/>
        <v>78.209999999999994</v>
      </c>
      <c r="V6" s="34">
        <f t="shared" si="3"/>
        <v>10982</v>
      </c>
      <c r="W6" s="34">
        <f t="shared" si="3"/>
        <v>10.09</v>
      </c>
      <c r="X6" s="34">
        <f t="shared" si="3"/>
        <v>1088.4000000000001</v>
      </c>
      <c r="Y6" s="35">
        <f>IF(Y7="",NA(),Y7)</f>
        <v>60.13</v>
      </c>
      <c r="Z6" s="35">
        <f t="shared" ref="Z6:AH6" si="4">IF(Z7="",NA(),Z7)</f>
        <v>59.56</v>
      </c>
      <c r="AA6" s="35">
        <f t="shared" si="4"/>
        <v>56.59</v>
      </c>
      <c r="AB6" s="35">
        <f t="shared" si="4"/>
        <v>71.680000000000007</v>
      </c>
      <c r="AC6" s="35">
        <f t="shared" si="4"/>
        <v>73.36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1437.41</v>
      </c>
      <c r="BG6" s="35">
        <f t="shared" ref="BG6:BO6" si="7">IF(BG7="",NA(),BG7)</f>
        <v>1427.84</v>
      </c>
      <c r="BH6" s="35">
        <f t="shared" si="7"/>
        <v>1395.58</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37.71</v>
      </c>
      <c r="BR6" s="35">
        <f t="shared" ref="BR6:BZ6" si="8">IF(BR7="",NA(),BR7)</f>
        <v>39.119999999999997</v>
      </c>
      <c r="BS6" s="35">
        <f t="shared" si="8"/>
        <v>40.200000000000003</v>
      </c>
      <c r="BT6" s="35">
        <f t="shared" si="8"/>
        <v>60.74</v>
      </c>
      <c r="BU6" s="35">
        <f t="shared" si="8"/>
        <v>61.58</v>
      </c>
      <c r="BV6" s="35">
        <f t="shared" si="8"/>
        <v>50.82</v>
      </c>
      <c r="BW6" s="35">
        <f t="shared" si="8"/>
        <v>52.19</v>
      </c>
      <c r="BX6" s="35">
        <f t="shared" si="8"/>
        <v>55.32</v>
      </c>
      <c r="BY6" s="35">
        <f t="shared" si="8"/>
        <v>59.8</v>
      </c>
      <c r="BZ6" s="35">
        <f t="shared" si="8"/>
        <v>57.77</v>
      </c>
      <c r="CA6" s="34" t="str">
        <f>IF(CA7="","",IF(CA7="-","【-】","【"&amp;SUBSTITUTE(TEXT(CA7,"#,##0.00"),"-","△")&amp;"】"))</f>
        <v>【59.51】</v>
      </c>
      <c r="CB6" s="35">
        <f>IF(CB7="",NA(),CB7)</f>
        <v>374.87</v>
      </c>
      <c r="CC6" s="35">
        <f t="shared" ref="CC6:CK6" si="9">IF(CC7="",NA(),CC7)</f>
        <v>367.6</v>
      </c>
      <c r="CD6" s="35">
        <f t="shared" si="9"/>
        <v>360.92</v>
      </c>
      <c r="CE6" s="35">
        <f t="shared" si="9"/>
        <v>241.91</v>
      </c>
      <c r="CF6" s="35">
        <f t="shared" si="9"/>
        <v>238.62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46.58</v>
      </c>
      <c r="CN6" s="35">
        <f t="shared" ref="CN6:CV6" si="10">IF(CN7="",NA(),CN7)</f>
        <v>46.58</v>
      </c>
      <c r="CO6" s="35">
        <f t="shared" si="10"/>
        <v>47.3</v>
      </c>
      <c r="CP6" s="35">
        <f t="shared" si="10"/>
        <v>46.7</v>
      </c>
      <c r="CQ6" s="35">
        <f t="shared" si="10"/>
        <v>42.38</v>
      </c>
      <c r="CR6" s="35">
        <f t="shared" si="10"/>
        <v>53.24</v>
      </c>
      <c r="CS6" s="35">
        <f t="shared" si="10"/>
        <v>52.31</v>
      </c>
      <c r="CT6" s="35">
        <f t="shared" si="10"/>
        <v>60.65</v>
      </c>
      <c r="CU6" s="35">
        <f t="shared" si="10"/>
        <v>51.75</v>
      </c>
      <c r="CV6" s="35">
        <f t="shared" si="10"/>
        <v>50.68</v>
      </c>
      <c r="CW6" s="34" t="str">
        <f>IF(CW7="","",IF(CW7="-","【-】","【"&amp;SUBSTITUTE(TEXT(CW7,"#,##0.00"),"-","△")&amp;"】"))</f>
        <v>【52.23】</v>
      </c>
      <c r="CX6" s="35">
        <f>IF(CX7="",NA(),CX7)</f>
        <v>78.86</v>
      </c>
      <c r="CY6" s="35">
        <f t="shared" ref="CY6:DG6" si="11">IF(CY7="",NA(),CY7)</f>
        <v>78.819999999999993</v>
      </c>
      <c r="CZ6" s="35">
        <f t="shared" si="11"/>
        <v>78.819999999999993</v>
      </c>
      <c r="DA6" s="35">
        <f t="shared" si="11"/>
        <v>78.83</v>
      </c>
      <c r="DB6" s="35">
        <f t="shared" si="11"/>
        <v>78.87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192091</v>
      </c>
      <c r="D7" s="37">
        <v>47</v>
      </c>
      <c r="E7" s="37">
        <v>17</v>
      </c>
      <c r="F7" s="37">
        <v>5</v>
      </c>
      <c r="G7" s="37">
        <v>0</v>
      </c>
      <c r="H7" s="37" t="s">
        <v>98</v>
      </c>
      <c r="I7" s="37" t="s">
        <v>99</v>
      </c>
      <c r="J7" s="37" t="s">
        <v>100</v>
      </c>
      <c r="K7" s="37" t="s">
        <v>101</v>
      </c>
      <c r="L7" s="37" t="s">
        <v>102</v>
      </c>
      <c r="M7" s="37" t="s">
        <v>103</v>
      </c>
      <c r="N7" s="38" t="s">
        <v>104</v>
      </c>
      <c r="O7" s="38" t="s">
        <v>105</v>
      </c>
      <c r="P7" s="38">
        <v>23.41</v>
      </c>
      <c r="Q7" s="38">
        <v>84.11</v>
      </c>
      <c r="R7" s="38">
        <v>2260</v>
      </c>
      <c r="S7" s="38">
        <v>47117</v>
      </c>
      <c r="T7" s="38">
        <v>602.48</v>
      </c>
      <c r="U7" s="38">
        <v>78.209999999999994</v>
      </c>
      <c r="V7" s="38">
        <v>10982</v>
      </c>
      <c r="W7" s="38">
        <v>10.09</v>
      </c>
      <c r="X7" s="38">
        <v>1088.4000000000001</v>
      </c>
      <c r="Y7" s="38">
        <v>60.13</v>
      </c>
      <c r="Z7" s="38">
        <v>59.56</v>
      </c>
      <c r="AA7" s="38">
        <v>56.59</v>
      </c>
      <c r="AB7" s="38">
        <v>71.680000000000007</v>
      </c>
      <c r="AC7" s="38">
        <v>73.36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1437.41</v>
      </c>
      <c r="BG7" s="38">
        <v>1427.84</v>
      </c>
      <c r="BH7" s="38">
        <v>1395.58</v>
      </c>
      <c r="BI7" s="38">
        <v>0</v>
      </c>
      <c r="BJ7" s="38">
        <v>0</v>
      </c>
      <c r="BK7" s="38">
        <v>1044.8</v>
      </c>
      <c r="BL7" s="38">
        <v>1081.8</v>
      </c>
      <c r="BM7" s="38">
        <v>974.93</v>
      </c>
      <c r="BN7" s="38">
        <v>855.8</v>
      </c>
      <c r="BO7" s="38">
        <v>789.46</v>
      </c>
      <c r="BP7" s="38">
        <v>747.76</v>
      </c>
      <c r="BQ7" s="38">
        <v>37.71</v>
      </c>
      <c r="BR7" s="38">
        <v>39.119999999999997</v>
      </c>
      <c r="BS7" s="38">
        <v>40.200000000000003</v>
      </c>
      <c r="BT7" s="38">
        <v>60.74</v>
      </c>
      <c r="BU7" s="38">
        <v>61.58</v>
      </c>
      <c r="BV7" s="38">
        <v>50.82</v>
      </c>
      <c r="BW7" s="38">
        <v>52.19</v>
      </c>
      <c r="BX7" s="38">
        <v>55.32</v>
      </c>
      <c r="BY7" s="38">
        <v>59.8</v>
      </c>
      <c r="BZ7" s="38">
        <v>57.77</v>
      </c>
      <c r="CA7" s="38">
        <v>59.51</v>
      </c>
      <c r="CB7" s="38">
        <v>374.87</v>
      </c>
      <c r="CC7" s="38">
        <v>367.6</v>
      </c>
      <c r="CD7" s="38">
        <v>360.92</v>
      </c>
      <c r="CE7" s="38">
        <v>241.91</v>
      </c>
      <c r="CF7" s="38">
        <v>238.62</v>
      </c>
      <c r="CG7" s="38">
        <v>300.52</v>
      </c>
      <c r="CH7" s="38">
        <v>296.14</v>
      </c>
      <c r="CI7" s="38">
        <v>283.17</v>
      </c>
      <c r="CJ7" s="38">
        <v>263.76</v>
      </c>
      <c r="CK7" s="38">
        <v>274.35000000000002</v>
      </c>
      <c r="CL7" s="38">
        <v>261.45999999999998</v>
      </c>
      <c r="CM7" s="38">
        <v>46.58</v>
      </c>
      <c r="CN7" s="38">
        <v>46.58</v>
      </c>
      <c r="CO7" s="38">
        <v>47.3</v>
      </c>
      <c r="CP7" s="38">
        <v>46.7</v>
      </c>
      <c r="CQ7" s="38">
        <v>42.38</v>
      </c>
      <c r="CR7" s="38">
        <v>53.24</v>
      </c>
      <c r="CS7" s="38">
        <v>52.31</v>
      </c>
      <c r="CT7" s="38">
        <v>60.65</v>
      </c>
      <c r="CU7" s="38">
        <v>51.75</v>
      </c>
      <c r="CV7" s="38">
        <v>50.68</v>
      </c>
      <c r="CW7" s="38">
        <v>52.23</v>
      </c>
      <c r="CX7" s="38">
        <v>78.86</v>
      </c>
      <c r="CY7" s="38">
        <v>78.819999999999993</v>
      </c>
      <c r="CZ7" s="38">
        <v>78.819999999999993</v>
      </c>
      <c r="DA7" s="38">
        <v>78.83</v>
      </c>
      <c r="DB7" s="38">
        <v>78.87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2020-02-05T08:10:32Z</cp:lastPrinted>
  <dcterms:created xsi:type="dcterms:W3CDTF">2019-12-05T05:19:19Z</dcterms:created>
  <dcterms:modified xsi:type="dcterms:W3CDTF">2020-02-05T08:40:56Z</dcterms:modified>
  <cp:category/>
</cp:coreProperties>
</file>