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229\Desktop\"/>
    </mc:Choice>
  </mc:AlternateContent>
  <workbookProtection workbookAlgorithmName="SHA-512" workbookHashValue="JCZv5rlk2TBkkC46ruOLtzXQDdgr8EUxH4JZxT5BeXP6DMjTllowSUjD/b881a/0ysrXIUkTNoWkvBagHOHYxg==" workbookSaltValue="9Z8kAeVp3wLbRWbZ8kqz7w==" workbookSpinCount="100000" lockStructure="1"/>
  <bookViews>
    <workbookView xWindow="0" yWindow="0" windowWidth="22128" windowHeight="9936"/>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F10" i="5"/>
  <c r="KP10" i="5" s="1"/>
  <c r="B10" i="5"/>
  <c r="MK10" i="5" s="1"/>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FT8" i="5" s="1"/>
  <c r="L6" i="5"/>
  <c r="K6" i="5"/>
  <c r="J3" i="4" s="1"/>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KY10" i="5"/>
  <c r="JJ10" i="5"/>
  <c r="EQ10" i="5"/>
  <c r="MC10" i="5"/>
  <c r="LS10" i="5"/>
  <c r="LI10" i="5"/>
  <c r="JT10" i="5"/>
  <c r="IE10" i="5"/>
  <c r="GP10" i="5"/>
  <c r="FB10" i="5"/>
  <c r="DM10" i="5"/>
  <c r="BW10" i="5"/>
  <c r="HU10" i="5"/>
  <c r="DC10" i="5"/>
  <c r="BL10" i="5"/>
  <c r="KN10" i="5"/>
  <c r="IZ10" i="5"/>
  <c r="HK10" i="5"/>
  <c r="FV10" i="5"/>
  <c r="EG10" i="5"/>
  <c r="CR10" i="5"/>
  <c r="BA10" i="5"/>
  <c r="J11" i="4"/>
  <c r="GF10" i="5"/>
  <c r="FX18" i="5"/>
  <c r="FT18" i="5"/>
  <c r="FV12" i="5"/>
  <c r="FW18" i="5"/>
  <c r="FU12" i="5"/>
  <c r="FV18" i="5"/>
  <c r="FX12" i="5"/>
  <c r="FT12" i="5"/>
  <c r="FU18" i="5"/>
  <c r="FW12" i="5"/>
  <c r="CJ10" i="5"/>
  <c r="FJ10" i="5"/>
  <c r="HC10" i="5"/>
  <c r="KB10" i="5"/>
  <c r="F11" i="4"/>
  <c r="N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BU10" i="5"/>
  <c r="BY10" i="5"/>
  <c r="DK10" i="5"/>
  <c r="DO10" i="5"/>
  <c r="EZ10" i="5"/>
  <c r="FD10" i="5"/>
  <c r="GN10" i="5"/>
  <c r="GR10" i="5"/>
  <c r="IC10" i="5"/>
  <c r="IG10" i="5"/>
  <c r="JR10" i="5"/>
  <c r="JV10" i="5"/>
  <c r="LG10" i="5"/>
  <c r="LK10" i="5"/>
  <c r="MA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CF10" i="5"/>
  <c r="DY10" i="5"/>
  <c r="GY10" i="5"/>
  <c r="IQ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AY10" i="5"/>
  <c r="BC10" i="5"/>
  <c r="CP10" i="5"/>
  <c r="CT10" i="5"/>
  <c r="EE10" i="5"/>
  <c r="EI10" i="5"/>
  <c r="FT10" i="5"/>
  <c r="FX10" i="5"/>
  <c r="HI10" i="5"/>
  <c r="HM10" i="5"/>
  <c r="IX10" i="5"/>
  <c r="JB10" i="5"/>
  <c r="KL10" i="5"/>
  <c r="GP18" i="5"/>
  <c r="GR12" i="5"/>
  <c r="GN12" i="5"/>
  <c r="GO18" i="5"/>
  <c r="GQ12" i="5"/>
  <c r="GR18" i="5"/>
  <c r="GN18" i="5"/>
  <c r="GP12" i="5"/>
  <c r="GQ18" i="5"/>
  <c r="GO12" i="5"/>
  <c r="KP18" i="5"/>
  <c r="KL18" i="5"/>
  <c r="KN12" i="5"/>
  <c r="KO18" i="5"/>
  <c r="KM12" i="5"/>
  <c r="KN18" i="5"/>
  <c r="KP12" i="5"/>
  <c r="KL12" i="5"/>
  <c r="KM18" i="5"/>
  <c r="K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DU10" i="5"/>
  <c r="FN10" i="5"/>
  <c r="IM10" i="5"/>
  <c r="KF10" i="5"/>
  <c r="IN18" i="5"/>
  <c r="IP12" i="5"/>
  <c r="IQ18" i="5"/>
  <c r="IM18" i="5"/>
  <c r="IO12" i="5"/>
  <c r="IP18" i="5"/>
  <c r="IN12" i="5"/>
  <c r="IO18" i="5"/>
  <c r="IQ12" i="5"/>
  <c r="IM12" i="5"/>
  <c r="MN18" i="5"/>
  <c r="ML12" i="5"/>
  <c r="MM18" i="5"/>
  <c r="MO12" i="5"/>
  <c r="MK12" i="5"/>
  <c r="ML18" i="5"/>
  <c r="MN12" i="5"/>
  <c r="MO18" i="5"/>
  <c r="MK18" i="5"/>
  <c r="MM12" i="5"/>
  <c r="BJ10" i="5"/>
  <c r="BN10" i="5"/>
  <c r="DA10" i="5"/>
  <c r="DE10" i="5"/>
  <c r="EO10" i="5"/>
  <c r="ES10" i="5"/>
  <c r="GD10" i="5"/>
  <c r="GH10" i="5"/>
  <c r="HS10" i="5"/>
  <c r="HW10" i="5"/>
  <c r="JH10" i="5"/>
  <c r="JL10" i="5"/>
  <c r="KW10" i="5"/>
  <c r="LA10" i="5"/>
  <c r="ME10" i="5"/>
  <c r="MO10" i="5"/>
  <c r="FB18" i="5" l="1"/>
  <c r="FD12" i="5"/>
  <c r="EZ12" i="5"/>
  <c r="FA18" i="5"/>
  <c r="FC12" i="5"/>
  <c r="FD18" i="5"/>
  <c r="EZ18" i="5"/>
  <c r="FB12" i="5"/>
  <c r="FC18" i="5"/>
  <c r="FA12" i="5"/>
  <c r="FK18" i="5"/>
  <c r="FM12" i="5"/>
  <c r="FN18" i="5"/>
  <c r="FJ18" i="5"/>
  <c r="FL12" i="5"/>
  <c r="FM18" i="5"/>
  <c r="FK12" i="5"/>
  <c r="FL18"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ML10" i="5"/>
  <c r="GO10" i="5"/>
  <c r="BV10" i="5"/>
  <c r="KC10" i="5"/>
  <c r="IN10" i="5"/>
  <c r="GZ10" i="5"/>
  <c r="FK10" i="5"/>
  <c r="DV10" i="5"/>
  <c r="CG10" i="5"/>
  <c r="LR10" i="5"/>
  <c r="JS10" i="5"/>
  <c r="FA10" i="5"/>
  <c r="KX10" i="5"/>
  <c r="JI10" i="5"/>
  <c r="HT10" i="5"/>
  <c r="GE10" i="5"/>
  <c r="EP10" i="5"/>
  <c r="DB10" i="5"/>
  <c r="BK10" i="5"/>
  <c r="H11" i="4"/>
  <c r="MB10" i="5"/>
  <c r="LH10" i="5"/>
  <c r="ID10" i="5"/>
  <c r="DL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HL10" i="5"/>
  <c r="CS10" i="5"/>
  <c r="MN10" i="5"/>
  <c r="KZ10" i="5"/>
  <c r="JK10" i="5"/>
  <c r="HV10" i="5"/>
  <c r="GG10" i="5"/>
  <c r="ER10" i="5"/>
  <c r="DD10" i="5"/>
  <c r="BM10" i="5"/>
  <c r="KO10" i="5"/>
  <c r="FW10" i="5"/>
  <c r="KE10" i="5"/>
  <c r="IP10" i="5"/>
  <c r="HB10" i="5"/>
  <c r="FM10" i="5"/>
  <c r="DX10" i="5"/>
  <c r="CI10" i="5"/>
  <c r="JA10" i="5"/>
  <c r="EH10" i="5"/>
  <c r="BB10" i="5"/>
  <c r="L11" i="4"/>
</calcChain>
</file>

<file path=xl/sharedStrings.xml><?xml version="1.0" encoding="utf-8"?>
<sst xmlns="http://schemas.openxmlformats.org/spreadsheetml/2006/main" count="989" uniqueCount="263">
  <si>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</si>
  <si>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</si>
  <si>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</si>
  <si>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</si>
  <si>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</si>
  <si>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</si>
  <si>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</si>
  <si>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</si>
  <si>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新エネルギー施策の財源及び将来の施設更新（又は撤去）に充てるための基金に積み立てることを基本としている。積み立てた後、なお残額がある場合には、一般会計に繰り出し、再生可能エネルギー設備設置費補助事業等に活用することととしている。今後も事業運営に必要な財源を確保しつつ、一般会計への繰り出しを通じて住民の福祉の向上に努める方針としている。
基金への積立
　名称：北杜市新エネルギー基金　44,787千円
　目的：新エネルギー施策の財源及び将来の施設の更新（又は撤去）に充てる
一般会計への繰出し
　目的：再生可能エネルギー設備設置費補助　4,973千円　、再生可能エネルギー導入促進事業　803千円　合計　5,776千円
次年度繰越金　16,263円千円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</si>
  <si>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</si>
  <si>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</si>
  <si>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</si>
  <si>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</si>
  <si>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</si>
  <si>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</si>
  <si>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</si>
  <si>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</si>
  <si>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</si>
  <si>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</si>
  <si>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</si>
  <si>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</si>
  <si>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</si>
  <si>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</si>
  <si>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</si>
  <si>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</si>
  <si>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</si>
  <si>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</si>
  <si>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</si>
  <si>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</si>
  <si>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</si>
  <si>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</si>
  <si>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</si>
  <si>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</si>
  <si>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</si>
  <si>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</si>
  <si>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</si>
  <si>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</si>
  <si>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</si>
  <si>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</si>
  <si>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</si>
  <si>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</si>
  <si>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</si>
  <si>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</si>
  <si>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</si>
  <si>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</si>
  <si>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</si>
  <si>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</si>
  <si>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</si>
  <si>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</si>
  <si>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</si>
  <si>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</si>
  <si>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</si>
  <si>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</si>
  <si>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</si>
  <si>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</si>
  <si>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</si>
  <si>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</si>
  <si>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</si>
  <si>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</si>
  <si>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</si>
  <si>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</si>
  <si>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</si>
  <si>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</si>
  <si>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</si>
  <si>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</si>
  <si>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</si>
  <si>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</si>
  <si>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</si>
  <si>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</si>
  <si>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</si>
  <si>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</si>
  <si>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</si>
  <si>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</si>
  <si>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</si>
  <si>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</si>
  <si>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</si>
  <si>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</si>
  <si>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</si>
  <si>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</si>
  <si>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</si>
  <si>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</si>
  <si>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</si>
  <si>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</si>
  <si>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</si>
  <si>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</si>
  <si>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</si>
  <si>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</si>
  <si>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</si>
  <si>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</si>
  <si>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</si>
  <si>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</si>
  <si>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</si>
  <si>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</si>
  <si>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</si>
  <si>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</si>
  <si>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</si>
  <si>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</si>
  <si>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</si>
  <si>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</si>
  <si>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</si>
  <si>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</si>
  <si>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</si>
  <si>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</si>
  <si>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</si>
  <si>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</si>
  <si>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</si>
  <si>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</si>
  <si>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</si>
  <si>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</si>
  <si>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</si>
  <si>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</si>
  <si>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</si>
  <si>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</si>
  <si>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</si>
  <si>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</si>
  <si>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</si>
  <si>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</si>
  <si>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192091</t>
  </si>
  <si>
    <t>47</t>
  </si>
  <si>
    <t>04</t>
  </si>
  <si>
    <t>0</t>
  </si>
  <si>
    <t>000</t>
  </si>
  <si>
    <t>山梨県　北杜市</t>
  </si>
  <si>
    <t>法非適用</t>
  </si>
  <si>
    <t>電気事業</t>
  </si>
  <si>
    <t>非設置</t>
  </si>
  <si>
    <t>該当数値なし</t>
  </si>
  <si>
    <t>-</t>
  </si>
  <si>
    <t>平成31年3月31日　北杜サイト太陽光発電所</t>
  </si>
  <si>
    <t>令和10年4月30日　北杜サイト太陽光発電所</t>
  </si>
  <si>
    <t>無</t>
  </si>
  <si>
    <t>東京電力パワーグリッド株式会社 山梨総支社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</si>
  <si>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</si>
  <si>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</si>
  <si>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</si>
  <si>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</si>
  <si>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</si>
  <si>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</si>
  <si>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</si>
  <si>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</si>
  <si>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</si>
  <si>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</si>
  <si>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</si>
  <si>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</si>
  <si>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</si>
  <si>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</si>
  <si>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</si>
  <si>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</si>
  <si>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</si>
  <si>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</si>
  <si>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</si>
  <si>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</si>
  <si>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</si>
  <si>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</si>
  <si>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</si>
  <si>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</si>
  <si>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</si>
  <si>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</si>
  <si>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</si>
  <si>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</si>
  <si>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</si>
  <si>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</si>
  <si>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</si>
  <si>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</si>
  <si>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</si>
  <si>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</si>
  <si>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</si>
  <si>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</si>
  <si>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</si>
  <si>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</si>
  <si>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</si>
  <si>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</si>
  <si>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</si>
  <si>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</si>
  <si>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</si>
  <si>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</si>
  <si>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</si>
  <si>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</si>
  <si>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</si>
  <si>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</si>
  <si>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</si>
  <si>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</si>
  <si>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</si>
  <si>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</si>
  <si>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</si>
  <si>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</si>
  <si>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</si>
  <si>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</si>
  <si>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</si>
  <si>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</si>
  <si>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</si>
  <si>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</si>
  <si>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</si>
  <si>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</si>
  <si>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</si>
  <si>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</si>
  <si>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</si>
  <si>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</si>
  <si>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</si>
  <si>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</si>
  <si>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</si>
  <si>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</si>
  <si>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</si>
  <si>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</si>
  <si>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</si>
  <si>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</si>
  <si>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</si>
  <si>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</si>
  <si>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</si>
  <si>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</si>
  <si>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</si>
  <si>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</si>
  <si>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</si>
  <si>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</si>
  <si>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</si>
  <si>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</si>
  <si>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</si>
  <si>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</si>
  <si>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</si>
  <si>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</si>
  <si>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</si>
  <si>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</si>
  <si>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</si>
  <si>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</si>
  <si>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</si>
  <si>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</si>
  <si>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</si>
  <si>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</si>
  <si>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</si>
  <si>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</si>
  <si>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</si>
  <si>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</si>
  <si>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</si>
  <si>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</si>
  <si>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</si>
  <si>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</si>
  <si>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</si>
  <si>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</si>
  <si>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</si>
  <si>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</si>
  <si>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</si>
  <si>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</si>
  <si>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</si>
  <si>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</si>
  <si>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</si>
  <si>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</si>
  <si>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</si>
  <si>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</si>
  <si>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</si>
  <si>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</si>
  <si>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</si>
  <si>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</si>
  <si>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</si>
  <si>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</si>
  <si>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</si>
  <si>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</si>
  <si>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</si>
  <si>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</si>
  <si>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</si>
  <si>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</si>
  <si>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･設備利用率は全国平均より高く稼動している状況である。太陽光発電は天候に大きく左右され、日照時間に恵まれている本市においての年間発電量は、高い発電効率を誇っている。
・企業債残高料金収入比率0％については、NEDO実証研究を経て譲渡されたため企業債を活用していない。
・FIT適用終了(R10.4.30)後の事業のあり方については、現時点で方針は定まっていないが、R2年度までに策定を予定している経営戦略において、FIT終了による電力料収入の変動リスクも踏まえて検討することとしている。</t>
    <rPh sb="1" eb="3">
      <t>セツビ</t>
    </rPh>
    <rPh sb="3" eb="6">
      <t>リヨウリツ</t>
    </rPh>
    <rPh sb="7" eb="9">
      <t>ゼンコク</t>
    </rPh>
    <rPh sb="9" eb="11">
      <t>ヘイキン</t>
    </rPh>
    <rPh sb="13" eb="14">
      <t>タカ</t>
    </rPh>
    <rPh sb="15" eb="17">
      <t>カドウ</t>
    </rPh>
    <rPh sb="21" eb="23">
      <t>ジョウキョウ</t>
    </rPh>
    <rPh sb="27" eb="29">
      <t>タイヨウ</t>
    </rPh>
    <rPh sb="29" eb="30">
      <t>コウ</t>
    </rPh>
    <rPh sb="30" eb="32">
      <t>ハツデン</t>
    </rPh>
    <rPh sb="33" eb="35">
      <t>テンコウ</t>
    </rPh>
    <rPh sb="36" eb="37">
      <t>オオ</t>
    </rPh>
    <rPh sb="39" eb="41">
      <t>サユウ</t>
    </rPh>
    <rPh sb="44" eb="46">
      <t>ニッショウ</t>
    </rPh>
    <rPh sb="46" eb="48">
      <t>ジカン</t>
    </rPh>
    <rPh sb="49" eb="50">
      <t>メグ</t>
    </rPh>
    <rPh sb="55" eb="56">
      <t>ホン</t>
    </rPh>
    <rPh sb="56" eb="57">
      <t>シ</t>
    </rPh>
    <rPh sb="62" eb="64">
      <t>ネンカン</t>
    </rPh>
    <rPh sb="64" eb="66">
      <t>ハツデン</t>
    </rPh>
    <rPh sb="66" eb="67">
      <t>リョウ</t>
    </rPh>
    <rPh sb="69" eb="70">
      <t>タカ</t>
    </rPh>
    <rPh sb="71" eb="73">
      <t>ハツデン</t>
    </rPh>
    <rPh sb="73" eb="75">
      <t>コウリツ</t>
    </rPh>
    <rPh sb="76" eb="77">
      <t>ホコ</t>
    </rPh>
    <rPh sb="203" eb="204">
      <t>リャク</t>
    </rPh>
    <phoneticPr fontId="5"/>
  </si>
  <si>
    <t>現状分析の結果を見ると、本市の電気事業は地域特性を活かしFIT適用による再生可能エネルギーの太陽光発電については収益性が高く、経営状況は良好と判断される。なお、NEDO実証研究を経て譲渡された北杜サイト太陽光発電所は開始から13年目を迎え、設備機器の更新計画により機器更新を実施している。計画的に実施することにより、経年劣化による突発的な故障を未然に防ぎ、安定的な発電を目指すとともに、保守費・修繕費等の軽減に努め、長期の使用を図る必要がある。
また、R2年度を目処に策定を予定している経営戦略のなかで、FIT適用終了及び料金契約終了(R10.4.30)による電力料収入の変動リスクも踏まえて検討することとしている。
施設の目的である地球温暖化問題への理解促進を図るため、視察、見学者の受け入れや、研究フィールドとしての利活用も行い、PVモジュールの実環境における特性比較及び傾向分析、その他必要な調査・研究について継続して行う。</t>
    <rPh sb="0" eb="2">
      <t>ゲンジョウ</t>
    </rPh>
    <rPh sb="2" eb="4">
      <t>ブンセキ</t>
    </rPh>
    <rPh sb="5" eb="7">
      <t>ケッカ</t>
    </rPh>
    <rPh sb="8" eb="9">
      <t>ミ</t>
    </rPh>
    <rPh sb="12" eb="13">
      <t>ホン</t>
    </rPh>
    <rPh sb="13" eb="14">
      <t>シ</t>
    </rPh>
    <rPh sb="15" eb="17">
      <t>デンキ</t>
    </rPh>
    <rPh sb="17" eb="19">
      <t>ジギョウ</t>
    </rPh>
    <rPh sb="20" eb="22">
      <t>チイキ</t>
    </rPh>
    <rPh sb="22" eb="24">
      <t>トクセイ</t>
    </rPh>
    <rPh sb="25" eb="26">
      <t>イ</t>
    </rPh>
    <rPh sb="31" eb="33">
      <t>テキヨウ</t>
    </rPh>
    <rPh sb="36" eb="38">
      <t>サイセイ</t>
    </rPh>
    <rPh sb="38" eb="40">
      <t>カノウ</t>
    </rPh>
    <rPh sb="46" eb="48">
      <t>タイヨウ</t>
    </rPh>
    <rPh sb="48" eb="49">
      <t>コウ</t>
    </rPh>
    <rPh sb="49" eb="51">
      <t>ハツデン</t>
    </rPh>
    <rPh sb="56" eb="59">
      <t>シュウエキセイ</t>
    </rPh>
    <rPh sb="60" eb="61">
      <t>タカ</t>
    </rPh>
    <rPh sb="63" eb="65">
      <t>ケイエイ</t>
    </rPh>
    <rPh sb="65" eb="67">
      <t>ジョウキョウ</t>
    </rPh>
    <rPh sb="68" eb="70">
      <t>リョウコウ</t>
    </rPh>
    <rPh sb="71" eb="73">
      <t>ハンダン</t>
    </rPh>
    <rPh sb="84" eb="86">
      <t>ジッショウ</t>
    </rPh>
    <rPh sb="86" eb="88">
      <t>ケンキュウ</t>
    </rPh>
    <rPh sb="89" eb="90">
      <t>ヘ</t>
    </rPh>
    <rPh sb="91" eb="93">
      <t>ジョウト</t>
    </rPh>
    <rPh sb="96" eb="98">
      <t>ホクト</t>
    </rPh>
    <rPh sb="101" eb="103">
      <t>タイヨウ</t>
    </rPh>
    <rPh sb="103" eb="104">
      <t>コウ</t>
    </rPh>
    <rPh sb="104" eb="106">
      <t>ハツデン</t>
    </rPh>
    <rPh sb="106" eb="107">
      <t>トコロ</t>
    </rPh>
    <rPh sb="108" eb="110">
      <t>カイシ</t>
    </rPh>
    <rPh sb="114" eb="116">
      <t>ネンメ</t>
    </rPh>
    <rPh sb="117" eb="118">
      <t>ムカ</t>
    </rPh>
    <rPh sb="120" eb="122">
      <t>セツビ</t>
    </rPh>
    <rPh sb="122" eb="124">
      <t>キキ</t>
    </rPh>
    <rPh sb="125" eb="127">
      <t>コウシン</t>
    </rPh>
    <rPh sb="127" eb="129">
      <t>ケイカク</t>
    </rPh>
    <rPh sb="132" eb="134">
      <t>キキ</t>
    </rPh>
    <rPh sb="134" eb="136">
      <t>コウシン</t>
    </rPh>
    <rPh sb="137" eb="139">
      <t>ジッシ</t>
    </rPh>
    <rPh sb="228" eb="230">
      <t>ネンド</t>
    </rPh>
    <rPh sb="231" eb="233">
      <t>メド</t>
    </rPh>
    <rPh sb="234" eb="236">
      <t>サクテイ</t>
    </rPh>
    <rPh sb="237" eb="239">
      <t>ヨテイ</t>
    </rPh>
    <rPh sb="243" eb="245">
      <t>ケイエイ</t>
    </rPh>
    <rPh sb="245" eb="247">
      <t>センリャク</t>
    </rPh>
    <rPh sb="255" eb="257">
      <t>テキヨウ</t>
    </rPh>
    <rPh sb="257" eb="259">
      <t>シュウリョウ</t>
    </rPh>
    <rPh sb="259" eb="260">
      <t>オヨ</t>
    </rPh>
    <rPh sb="261" eb="263">
      <t>リョウキン</t>
    </rPh>
    <rPh sb="263" eb="265">
      <t>ケイヤク</t>
    </rPh>
    <rPh sb="265" eb="267">
      <t>シュウリョウ</t>
    </rPh>
    <rPh sb="280" eb="282">
      <t>デンリョク</t>
    </rPh>
    <rPh sb="282" eb="283">
      <t>リョウ</t>
    </rPh>
    <rPh sb="283" eb="285">
      <t>シュウニュウ</t>
    </rPh>
    <rPh sb="286" eb="288">
      <t>ヘンドウ</t>
    </rPh>
    <rPh sb="292" eb="293">
      <t>フ</t>
    </rPh>
    <rPh sb="296" eb="298">
      <t>ケントウ</t>
    </rPh>
    <rPh sb="309" eb="311">
      <t>シセツ</t>
    </rPh>
    <rPh sb="312" eb="314">
      <t>モクテキ</t>
    </rPh>
    <rPh sb="317" eb="319">
      <t>チキュウ</t>
    </rPh>
    <rPh sb="319" eb="322">
      <t>オンダンカ</t>
    </rPh>
    <rPh sb="322" eb="324">
      <t>モンダイ</t>
    </rPh>
    <rPh sb="326" eb="328">
      <t>リカイ</t>
    </rPh>
    <rPh sb="328" eb="330">
      <t>ソクシン</t>
    </rPh>
    <rPh sb="331" eb="332">
      <t>ハカ</t>
    </rPh>
    <rPh sb="336" eb="338">
      <t>シサツ</t>
    </rPh>
    <rPh sb="339" eb="342">
      <t>ケンガクシャ</t>
    </rPh>
    <rPh sb="343" eb="344">
      <t>ウ</t>
    </rPh>
    <rPh sb="345" eb="346">
      <t>イ</t>
    </rPh>
    <rPh sb="349" eb="351">
      <t>ケンキュウ</t>
    </rPh>
    <rPh sb="360" eb="363">
      <t>リカツヨウ</t>
    </rPh>
    <rPh sb="364" eb="365">
      <t>オコナ</t>
    </rPh>
    <rPh sb="375" eb="376">
      <t>ジツ</t>
    </rPh>
    <rPh sb="376" eb="378">
      <t>カンキョウ</t>
    </rPh>
    <rPh sb="382" eb="384">
      <t>トクセイ</t>
    </rPh>
    <rPh sb="384" eb="386">
      <t>ヒカク</t>
    </rPh>
    <rPh sb="386" eb="387">
      <t>オヨ</t>
    </rPh>
    <rPh sb="388" eb="390">
      <t>ケイコウ</t>
    </rPh>
    <rPh sb="390" eb="392">
      <t>ブンセキ</t>
    </rPh>
    <rPh sb="395" eb="396">
      <t>タ</t>
    </rPh>
    <rPh sb="396" eb="398">
      <t>ヒツヨウ</t>
    </rPh>
    <rPh sb="399" eb="401">
      <t>チョウサ</t>
    </rPh>
    <rPh sb="402" eb="404">
      <t>ケンキュウ</t>
    </rPh>
    <rPh sb="408" eb="410">
      <t>ケイゾク</t>
    </rPh>
    <rPh sb="412" eb="413">
      <t>オコナ</t>
    </rPh>
    <phoneticPr fontId="5"/>
  </si>
  <si>
    <t>・収益的収支比率及び営業収支比率は１００％を超えているが、北杜サイト太陽光発電所の実証研究開始から13年目を迎え、機器設備等の更新を行う更新投資や太陽光発電ガイドラインに示されている撤去処分費用に充てる財源も確保する必要がある。
・供給原価については費用削減により、前年度より減少しEBITDA（減価償却前営業利益）については、全国平均を上回っている。
一般会計への繰出し経費も大きいが、収益性が改善されいるのは運転状況が良好と考えられる。</t>
    <rPh sb="1" eb="3">
      <t>シュウエキ</t>
    </rPh>
    <rPh sb="3" eb="4">
      <t>テキ</t>
    </rPh>
    <rPh sb="4" eb="6">
      <t>シュウシ</t>
    </rPh>
    <rPh sb="6" eb="8">
      <t>ヒリツ</t>
    </rPh>
    <rPh sb="8" eb="9">
      <t>オヨ</t>
    </rPh>
    <rPh sb="10" eb="12">
      <t>エイギョウ</t>
    </rPh>
    <rPh sb="12" eb="14">
      <t>シュウシ</t>
    </rPh>
    <rPh sb="14" eb="16">
      <t>ヒリツ</t>
    </rPh>
    <rPh sb="22" eb="23">
      <t>コ</t>
    </rPh>
    <rPh sb="29" eb="31">
      <t>ホクト</t>
    </rPh>
    <rPh sb="34" eb="36">
      <t>タイヨウ</t>
    </rPh>
    <rPh sb="36" eb="37">
      <t>コウ</t>
    </rPh>
    <rPh sb="37" eb="39">
      <t>ハツデン</t>
    </rPh>
    <rPh sb="39" eb="40">
      <t>ジョ</t>
    </rPh>
    <rPh sb="41" eb="43">
      <t>ジッショウ</t>
    </rPh>
    <rPh sb="43" eb="45">
      <t>ケンキュウ</t>
    </rPh>
    <rPh sb="45" eb="47">
      <t>カイシ</t>
    </rPh>
    <rPh sb="51" eb="52">
      <t>ネン</t>
    </rPh>
    <rPh sb="52" eb="53">
      <t>メ</t>
    </rPh>
    <rPh sb="54" eb="55">
      <t>ムカ</t>
    </rPh>
    <rPh sb="57" eb="59">
      <t>キキ</t>
    </rPh>
    <rPh sb="59" eb="61">
      <t>セツビ</t>
    </rPh>
    <rPh sb="61" eb="62">
      <t>トウ</t>
    </rPh>
    <rPh sb="63" eb="65">
      <t>コウシン</t>
    </rPh>
    <rPh sb="66" eb="67">
      <t>オコナ</t>
    </rPh>
    <rPh sb="68" eb="70">
      <t>コウシン</t>
    </rPh>
    <rPh sb="70" eb="72">
      <t>トウシ</t>
    </rPh>
    <rPh sb="73" eb="75">
      <t>タイヨウ</t>
    </rPh>
    <rPh sb="75" eb="76">
      <t>コウ</t>
    </rPh>
    <rPh sb="76" eb="78">
      <t>ハツデン</t>
    </rPh>
    <rPh sb="85" eb="86">
      <t>シメ</t>
    </rPh>
    <rPh sb="91" eb="93">
      <t>テッキョ</t>
    </rPh>
    <rPh sb="93" eb="95">
      <t>ショブン</t>
    </rPh>
    <rPh sb="95" eb="97">
      <t>ヒヨウ</t>
    </rPh>
    <rPh sb="98" eb="99">
      <t>ア</t>
    </rPh>
    <rPh sb="101" eb="103">
      <t>ザイゲン</t>
    </rPh>
    <rPh sb="104" eb="106">
      <t>カクホ</t>
    </rPh>
    <rPh sb="108" eb="110">
      <t>ヒツヨウ</t>
    </rPh>
    <rPh sb="117" eb="119">
      <t>キョウキュウ</t>
    </rPh>
    <rPh sb="119" eb="121">
      <t>ゲンカ</t>
    </rPh>
    <rPh sb="126" eb="128">
      <t>ヒヨウ</t>
    </rPh>
    <rPh sb="128" eb="130">
      <t>サクゲン</t>
    </rPh>
    <rPh sb="134" eb="137">
      <t>ゼンネンド</t>
    </rPh>
    <rPh sb="139" eb="141">
      <t>ゲンショウ</t>
    </rPh>
    <rPh sb="149" eb="151">
      <t>ゲンカ</t>
    </rPh>
    <rPh sb="151" eb="153">
      <t>ショウキャク</t>
    </rPh>
    <rPh sb="153" eb="154">
      <t>マエ</t>
    </rPh>
    <rPh sb="154" eb="156">
      <t>エイギョウ</t>
    </rPh>
    <rPh sb="156" eb="158">
      <t>リエキ</t>
    </rPh>
    <rPh sb="165" eb="167">
      <t>ゼンコク</t>
    </rPh>
    <rPh sb="167" eb="169">
      <t>ヘイキン</t>
    </rPh>
    <rPh sb="178" eb="180">
      <t>イッパン</t>
    </rPh>
    <rPh sb="180" eb="182">
      <t>カイケイ</t>
    </rPh>
    <rPh sb="184" eb="186">
      <t>クリダ</t>
    </rPh>
    <rPh sb="187" eb="189">
      <t>ケイヒ</t>
    </rPh>
    <rPh sb="190" eb="191">
      <t>オオ</t>
    </rPh>
    <rPh sb="195" eb="198">
      <t>シュウエキセイ</t>
    </rPh>
    <rPh sb="199" eb="201">
      <t>カイゼン</t>
    </rPh>
    <rPh sb="207" eb="209">
      <t>ウンテン</t>
    </rPh>
    <rPh sb="209" eb="211">
      <t>ジョウキョウ</t>
    </rPh>
    <rPh sb="212" eb="214">
      <t>リョウコウ</t>
    </rPh>
    <rPh sb="215" eb="21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</si>
</sst>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488.1</c:v>
                </c:pt>
                <c:pt idx="1">
                  <c:v>299.7</c:v>
                </c:pt>
                <c:pt idx="2">
                  <c:v>127.7</c:v>
                </c:pt>
                <c:pt idx="3">
                  <c:v>123.8</c:v>
                </c:pt>
                <c:pt idx="4">
                  <c:v>231</c:v>
                </c:pt>
              </c:numCache>
            </c:numRef>
          </c:val>
          <c:extLst xmlns:c16r2="http://schemas.microsoft.com/office/drawing/2015/06/chart">
            <c:ext xmlns:c16="http://schemas.microsoft.com/office/drawing/2014/chart" uri="{C3380CC4-5D6E-409C-BE32-E72D297353CC}">
              <c16:uniqueId val="{00000000-61DB-403C-A382-75B6BF1C3C0C}"/>
            </c:ext>
          </c:extLst>
        </c:ser>
        <c:dLbls>
          <c:showLegendKey val="0"/>
          <c:showVal val="0"/>
          <c:showCatName val="0"/>
          <c:showSerName val="0"/>
          <c:showPercent val="0"/>
          <c:showBubbleSize val="0"/>
        </c:dLbls>
        <c:gapWidth val="180"/>
        <c:overlap val="-90"/>
        <c:axId val="192147432"/>
        <c:axId val="19226865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61DB-403C-A382-75B6BF1C3C0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1DB-403C-A382-75B6BF1C3C0C}"/>
            </c:ext>
          </c:extLst>
        </c:ser>
        <c:dLbls>
          <c:showLegendKey val="0"/>
          <c:showVal val="0"/>
          <c:showCatName val="0"/>
          <c:showSerName val="0"/>
          <c:showPercent val="0"/>
          <c:showBubbleSize val="0"/>
        </c:dLbls>
        <c:marker val="1"/>
        <c:smooth val="0"/>
        <c:axId val="192147432"/>
        <c:axId val="192268656"/>
      </c:lineChart>
      <c:catAx>
        <c:axId val="192147432"/>
        <c:scaling>
          <c:orientation val="minMax"/>
        </c:scaling>
        <c:delete val="0"/>
        <c:axPos val="b"/>
        <c:numFmt formatCode="ge" sourceLinked="1"/>
        <c:majorTickMark val="none"/>
        <c:minorTickMark val="none"/>
        <c:tickLblPos val="none"/>
        <c:crossAx val="192268656"/>
        <c:crosses val="autoZero"/>
        <c:auto val="0"/>
        <c:lblAlgn val="ctr"/>
        <c:lblOffset val="100"/>
        <c:noMultiLvlLbl val="1"/>
      </c:catAx>
      <c:valAx>
        <c:axId val="19226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147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72B-4654-9D90-5957EDF7C044}"/>
            </c:ext>
          </c:extLst>
        </c:ser>
        <c:dLbls>
          <c:showLegendKey val="0"/>
          <c:showVal val="0"/>
          <c:showCatName val="0"/>
          <c:showSerName val="0"/>
          <c:showPercent val="0"/>
          <c:showBubbleSize val="0"/>
        </c:dLbls>
        <c:gapWidth val="180"/>
        <c:overlap val="-90"/>
        <c:axId val="193565728"/>
        <c:axId val="19356612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D72B-4654-9D90-5957EDF7C044}"/>
            </c:ext>
          </c:extLst>
        </c:ser>
        <c:dLbls>
          <c:showLegendKey val="0"/>
          <c:showVal val="0"/>
          <c:showCatName val="0"/>
          <c:showSerName val="0"/>
          <c:showPercent val="0"/>
          <c:showBubbleSize val="0"/>
        </c:dLbls>
        <c:marker val="1"/>
        <c:smooth val="0"/>
        <c:axId val="193565728"/>
        <c:axId val="193566120"/>
      </c:lineChart>
      <c:catAx>
        <c:axId val="193565728"/>
        <c:scaling>
          <c:orientation val="minMax"/>
        </c:scaling>
        <c:delete val="0"/>
        <c:axPos val="b"/>
        <c:numFmt formatCode="ge" sourceLinked="1"/>
        <c:majorTickMark val="none"/>
        <c:minorTickMark val="none"/>
        <c:tickLblPos val="none"/>
        <c:crossAx val="193566120"/>
        <c:crosses val="autoZero"/>
        <c:auto val="0"/>
        <c:lblAlgn val="ctr"/>
        <c:lblOffset val="100"/>
        <c:noMultiLvlLbl val="1"/>
      </c:catAx>
      <c:valAx>
        <c:axId val="193566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65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C2-4A08-BD59-02A5B31259A3}"/>
            </c:ext>
          </c:extLst>
        </c:ser>
        <c:dLbls>
          <c:showLegendKey val="0"/>
          <c:showVal val="0"/>
          <c:showCatName val="0"/>
          <c:showSerName val="0"/>
          <c:showPercent val="0"/>
          <c:showBubbleSize val="0"/>
        </c:dLbls>
        <c:gapWidth val="180"/>
        <c:overlap val="-90"/>
        <c:axId val="193566904"/>
        <c:axId val="19356729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C2-4A08-BD59-02A5B31259A3}"/>
            </c:ext>
          </c:extLst>
        </c:ser>
        <c:dLbls>
          <c:showLegendKey val="0"/>
          <c:showVal val="0"/>
          <c:showCatName val="0"/>
          <c:showSerName val="0"/>
          <c:showPercent val="0"/>
          <c:showBubbleSize val="0"/>
        </c:dLbls>
        <c:marker val="1"/>
        <c:smooth val="0"/>
        <c:axId val="193566904"/>
        <c:axId val="193567296"/>
      </c:lineChart>
      <c:catAx>
        <c:axId val="193566904"/>
        <c:scaling>
          <c:orientation val="minMax"/>
        </c:scaling>
        <c:delete val="0"/>
        <c:axPos val="b"/>
        <c:numFmt formatCode="ge" sourceLinked="1"/>
        <c:majorTickMark val="none"/>
        <c:minorTickMark val="none"/>
        <c:tickLblPos val="none"/>
        <c:crossAx val="193567296"/>
        <c:crosses val="autoZero"/>
        <c:auto val="0"/>
        <c:lblAlgn val="ctr"/>
        <c:lblOffset val="100"/>
        <c:noMultiLvlLbl val="1"/>
      </c:catAx>
      <c:valAx>
        <c:axId val="19356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66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2A-4178-838D-11D49240AEFE}"/>
            </c:ext>
          </c:extLst>
        </c:ser>
        <c:dLbls>
          <c:showLegendKey val="0"/>
          <c:showVal val="0"/>
          <c:showCatName val="0"/>
          <c:showSerName val="0"/>
          <c:showPercent val="0"/>
          <c:showBubbleSize val="0"/>
        </c:dLbls>
        <c:gapWidth val="180"/>
        <c:overlap val="-90"/>
        <c:axId val="193568080"/>
        <c:axId val="1938107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2A-4178-838D-11D49240AEFE}"/>
            </c:ext>
          </c:extLst>
        </c:ser>
        <c:dLbls>
          <c:showLegendKey val="0"/>
          <c:showVal val="0"/>
          <c:showCatName val="0"/>
          <c:showSerName val="0"/>
          <c:showPercent val="0"/>
          <c:showBubbleSize val="0"/>
        </c:dLbls>
        <c:marker val="1"/>
        <c:smooth val="0"/>
        <c:axId val="193568080"/>
        <c:axId val="193810728"/>
      </c:lineChart>
      <c:catAx>
        <c:axId val="193568080"/>
        <c:scaling>
          <c:orientation val="minMax"/>
        </c:scaling>
        <c:delete val="0"/>
        <c:axPos val="b"/>
        <c:numFmt formatCode="ge" sourceLinked="1"/>
        <c:majorTickMark val="none"/>
        <c:minorTickMark val="none"/>
        <c:tickLblPos val="none"/>
        <c:crossAx val="193810728"/>
        <c:crosses val="autoZero"/>
        <c:auto val="0"/>
        <c:lblAlgn val="ctr"/>
        <c:lblOffset val="100"/>
        <c:noMultiLvlLbl val="1"/>
      </c:catAx>
      <c:valAx>
        <c:axId val="193810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68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AC-4CB1-ADCE-8A66E991FCAF}"/>
            </c:ext>
          </c:extLst>
        </c:ser>
        <c:dLbls>
          <c:showLegendKey val="0"/>
          <c:showVal val="0"/>
          <c:showCatName val="0"/>
          <c:showSerName val="0"/>
          <c:showPercent val="0"/>
          <c:showBubbleSize val="0"/>
        </c:dLbls>
        <c:gapWidth val="180"/>
        <c:overlap val="-90"/>
        <c:axId val="193811512"/>
        <c:axId val="19381190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AC-4CB1-ADCE-8A66E991FCAF}"/>
            </c:ext>
          </c:extLst>
        </c:ser>
        <c:dLbls>
          <c:showLegendKey val="0"/>
          <c:showVal val="0"/>
          <c:showCatName val="0"/>
          <c:showSerName val="0"/>
          <c:showPercent val="0"/>
          <c:showBubbleSize val="0"/>
        </c:dLbls>
        <c:marker val="1"/>
        <c:smooth val="0"/>
        <c:axId val="193811512"/>
        <c:axId val="193811904"/>
      </c:lineChart>
      <c:catAx>
        <c:axId val="193811512"/>
        <c:scaling>
          <c:orientation val="minMax"/>
        </c:scaling>
        <c:delete val="0"/>
        <c:axPos val="b"/>
        <c:numFmt formatCode="ge" sourceLinked="1"/>
        <c:majorTickMark val="none"/>
        <c:minorTickMark val="none"/>
        <c:tickLblPos val="none"/>
        <c:crossAx val="193811904"/>
        <c:crosses val="autoZero"/>
        <c:auto val="0"/>
        <c:lblAlgn val="ctr"/>
        <c:lblOffset val="100"/>
        <c:noMultiLvlLbl val="1"/>
      </c:catAx>
      <c:valAx>
        <c:axId val="19381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38115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01-45CF-9CEA-A54952C9C7F5}"/>
            </c:ext>
          </c:extLst>
        </c:ser>
        <c:dLbls>
          <c:showLegendKey val="0"/>
          <c:showVal val="0"/>
          <c:showCatName val="0"/>
          <c:showSerName val="0"/>
          <c:showPercent val="0"/>
          <c:showBubbleSize val="0"/>
        </c:dLbls>
        <c:gapWidth val="180"/>
        <c:overlap val="-90"/>
        <c:axId val="193812688"/>
        <c:axId val="19381308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01-45CF-9CEA-A54952C9C7F5}"/>
            </c:ext>
          </c:extLst>
        </c:ser>
        <c:dLbls>
          <c:showLegendKey val="0"/>
          <c:showVal val="0"/>
          <c:showCatName val="0"/>
          <c:showSerName val="0"/>
          <c:showPercent val="0"/>
          <c:showBubbleSize val="0"/>
        </c:dLbls>
        <c:marker val="1"/>
        <c:smooth val="0"/>
        <c:axId val="193812688"/>
        <c:axId val="193813080"/>
      </c:lineChart>
      <c:catAx>
        <c:axId val="193812688"/>
        <c:scaling>
          <c:orientation val="minMax"/>
        </c:scaling>
        <c:delete val="0"/>
        <c:axPos val="b"/>
        <c:numFmt formatCode="ge" sourceLinked="1"/>
        <c:majorTickMark val="none"/>
        <c:minorTickMark val="none"/>
        <c:tickLblPos val="none"/>
        <c:crossAx val="193813080"/>
        <c:crosses val="autoZero"/>
        <c:auto val="0"/>
        <c:lblAlgn val="ctr"/>
        <c:lblOffset val="100"/>
        <c:noMultiLvlLbl val="1"/>
      </c:catAx>
      <c:valAx>
        <c:axId val="193813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81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D3-453E-A5C2-AA6F33AC536F}"/>
            </c:ext>
          </c:extLst>
        </c:ser>
        <c:dLbls>
          <c:showLegendKey val="0"/>
          <c:showVal val="0"/>
          <c:showCatName val="0"/>
          <c:showSerName val="0"/>
          <c:showPercent val="0"/>
          <c:showBubbleSize val="0"/>
        </c:dLbls>
        <c:gapWidth val="180"/>
        <c:overlap val="-90"/>
        <c:axId val="193813864"/>
        <c:axId val="19381425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D3-453E-A5C2-AA6F33AC536F}"/>
            </c:ext>
          </c:extLst>
        </c:ser>
        <c:dLbls>
          <c:showLegendKey val="0"/>
          <c:showVal val="0"/>
          <c:showCatName val="0"/>
          <c:showSerName val="0"/>
          <c:showPercent val="0"/>
          <c:showBubbleSize val="0"/>
        </c:dLbls>
        <c:marker val="1"/>
        <c:smooth val="0"/>
        <c:axId val="193813864"/>
        <c:axId val="193814256"/>
      </c:lineChart>
      <c:catAx>
        <c:axId val="193813864"/>
        <c:scaling>
          <c:orientation val="minMax"/>
        </c:scaling>
        <c:delete val="0"/>
        <c:axPos val="b"/>
        <c:numFmt formatCode="ge" sourceLinked="1"/>
        <c:majorTickMark val="none"/>
        <c:minorTickMark val="none"/>
        <c:tickLblPos val="none"/>
        <c:crossAx val="193814256"/>
        <c:crosses val="autoZero"/>
        <c:auto val="0"/>
        <c:lblAlgn val="ctr"/>
        <c:lblOffset val="100"/>
        <c:noMultiLvlLbl val="1"/>
      </c:catAx>
      <c:valAx>
        <c:axId val="19381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813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8F-48AF-A609-052B9D5753A9}"/>
            </c:ext>
          </c:extLst>
        </c:ser>
        <c:dLbls>
          <c:showLegendKey val="0"/>
          <c:showVal val="0"/>
          <c:showCatName val="0"/>
          <c:showSerName val="0"/>
          <c:showPercent val="0"/>
          <c:showBubbleSize val="0"/>
        </c:dLbls>
        <c:gapWidth val="180"/>
        <c:overlap val="-90"/>
        <c:axId val="193401128"/>
        <c:axId val="19340152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8F-48AF-A609-052B9D5753A9}"/>
            </c:ext>
          </c:extLst>
        </c:ser>
        <c:dLbls>
          <c:showLegendKey val="0"/>
          <c:showVal val="0"/>
          <c:showCatName val="0"/>
          <c:showSerName val="0"/>
          <c:showPercent val="0"/>
          <c:showBubbleSize val="0"/>
        </c:dLbls>
        <c:marker val="1"/>
        <c:smooth val="0"/>
        <c:axId val="193401128"/>
        <c:axId val="193401520"/>
      </c:lineChart>
      <c:catAx>
        <c:axId val="193401128"/>
        <c:scaling>
          <c:orientation val="minMax"/>
        </c:scaling>
        <c:delete val="0"/>
        <c:axPos val="b"/>
        <c:numFmt formatCode="ge" sourceLinked="1"/>
        <c:majorTickMark val="none"/>
        <c:minorTickMark val="none"/>
        <c:tickLblPos val="none"/>
        <c:crossAx val="193401520"/>
        <c:crosses val="autoZero"/>
        <c:auto val="0"/>
        <c:lblAlgn val="ctr"/>
        <c:lblOffset val="100"/>
        <c:noMultiLvlLbl val="1"/>
      </c:catAx>
      <c:valAx>
        <c:axId val="193401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401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E8-450B-A84E-341CCE28E778}"/>
            </c:ext>
          </c:extLst>
        </c:ser>
        <c:dLbls>
          <c:showLegendKey val="0"/>
          <c:showVal val="0"/>
          <c:showCatName val="0"/>
          <c:showSerName val="0"/>
          <c:showPercent val="0"/>
          <c:showBubbleSize val="0"/>
        </c:dLbls>
        <c:gapWidth val="180"/>
        <c:overlap val="-90"/>
        <c:axId val="193402304"/>
        <c:axId val="19340269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E8-450B-A84E-341CCE28E778}"/>
            </c:ext>
          </c:extLst>
        </c:ser>
        <c:dLbls>
          <c:showLegendKey val="0"/>
          <c:showVal val="0"/>
          <c:showCatName val="0"/>
          <c:showSerName val="0"/>
          <c:showPercent val="0"/>
          <c:showBubbleSize val="0"/>
        </c:dLbls>
        <c:marker val="1"/>
        <c:smooth val="0"/>
        <c:axId val="193402304"/>
        <c:axId val="193402696"/>
      </c:lineChart>
      <c:catAx>
        <c:axId val="193402304"/>
        <c:scaling>
          <c:orientation val="minMax"/>
        </c:scaling>
        <c:delete val="0"/>
        <c:axPos val="b"/>
        <c:numFmt formatCode="ge" sourceLinked="1"/>
        <c:majorTickMark val="none"/>
        <c:minorTickMark val="none"/>
        <c:tickLblPos val="none"/>
        <c:crossAx val="193402696"/>
        <c:crosses val="autoZero"/>
        <c:auto val="0"/>
        <c:lblAlgn val="ctr"/>
        <c:lblOffset val="100"/>
        <c:noMultiLvlLbl val="1"/>
      </c:catAx>
      <c:valAx>
        <c:axId val="193402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402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05-460E-858F-C0E135FC593C}"/>
            </c:ext>
          </c:extLst>
        </c:ser>
        <c:dLbls>
          <c:showLegendKey val="0"/>
          <c:showVal val="0"/>
          <c:showCatName val="0"/>
          <c:showSerName val="0"/>
          <c:showPercent val="0"/>
          <c:showBubbleSize val="0"/>
        </c:dLbls>
        <c:gapWidth val="180"/>
        <c:overlap val="-90"/>
        <c:axId val="193403480"/>
        <c:axId val="19340387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05-460E-858F-C0E135FC593C}"/>
            </c:ext>
          </c:extLst>
        </c:ser>
        <c:dLbls>
          <c:showLegendKey val="0"/>
          <c:showVal val="0"/>
          <c:showCatName val="0"/>
          <c:showSerName val="0"/>
          <c:showPercent val="0"/>
          <c:showBubbleSize val="0"/>
        </c:dLbls>
        <c:marker val="1"/>
        <c:smooth val="0"/>
        <c:axId val="193403480"/>
        <c:axId val="193403872"/>
      </c:lineChart>
      <c:catAx>
        <c:axId val="193403480"/>
        <c:scaling>
          <c:orientation val="minMax"/>
        </c:scaling>
        <c:delete val="0"/>
        <c:axPos val="b"/>
        <c:numFmt formatCode="ge" sourceLinked="1"/>
        <c:majorTickMark val="none"/>
        <c:minorTickMark val="none"/>
        <c:tickLblPos val="none"/>
        <c:crossAx val="193403872"/>
        <c:crosses val="autoZero"/>
        <c:auto val="0"/>
        <c:lblAlgn val="ctr"/>
        <c:lblOffset val="100"/>
        <c:noMultiLvlLbl val="1"/>
      </c:catAx>
      <c:valAx>
        <c:axId val="193403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403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2C-47F7-93EA-C1C65CEDB38C}"/>
            </c:ext>
          </c:extLst>
        </c:ser>
        <c:dLbls>
          <c:showLegendKey val="0"/>
          <c:showVal val="0"/>
          <c:showCatName val="0"/>
          <c:showSerName val="0"/>
          <c:showPercent val="0"/>
          <c:showBubbleSize val="0"/>
        </c:dLbls>
        <c:gapWidth val="180"/>
        <c:overlap val="-90"/>
        <c:axId val="193976616"/>
        <c:axId val="19397700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2C-47F7-93EA-C1C65CEDB38C}"/>
            </c:ext>
          </c:extLst>
        </c:ser>
        <c:dLbls>
          <c:showLegendKey val="0"/>
          <c:showVal val="0"/>
          <c:showCatName val="0"/>
          <c:showSerName val="0"/>
          <c:showPercent val="0"/>
          <c:showBubbleSize val="0"/>
        </c:dLbls>
        <c:marker val="1"/>
        <c:smooth val="0"/>
        <c:axId val="193976616"/>
        <c:axId val="193977008"/>
      </c:lineChart>
      <c:catAx>
        <c:axId val="193976616"/>
        <c:scaling>
          <c:orientation val="minMax"/>
        </c:scaling>
        <c:delete val="0"/>
        <c:axPos val="b"/>
        <c:numFmt formatCode="ge" sourceLinked="1"/>
        <c:majorTickMark val="none"/>
        <c:minorTickMark val="none"/>
        <c:tickLblPos val="none"/>
        <c:crossAx val="193977008"/>
        <c:crosses val="autoZero"/>
        <c:auto val="0"/>
        <c:lblAlgn val="ctr"/>
        <c:lblOffset val="100"/>
        <c:noMultiLvlLbl val="1"/>
      </c:catAx>
      <c:valAx>
        <c:axId val="19397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976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488.1</c:v>
                </c:pt>
                <c:pt idx="1">
                  <c:v>339.4</c:v>
                </c:pt>
                <c:pt idx="2">
                  <c:v>245.1</c:v>
                </c:pt>
                <c:pt idx="3">
                  <c:v>190.8</c:v>
                </c:pt>
                <c:pt idx="4">
                  <c:v>184.5</c:v>
                </c:pt>
              </c:numCache>
            </c:numRef>
          </c:val>
          <c:extLst xmlns:c16r2="http://schemas.microsoft.com/office/drawing/2015/06/chart">
            <c:ext xmlns:c16="http://schemas.microsoft.com/office/drawing/2014/chart" uri="{C3380CC4-5D6E-409C-BE32-E72D297353CC}">
              <c16:uniqueId val="{00000000-ECE2-44D5-B67F-CB4A79D17185}"/>
            </c:ext>
          </c:extLst>
        </c:ser>
        <c:dLbls>
          <c:showLegendKey val="0"/>
          <c:showVal val="0"/>
          <c:showCatName val="0"/>
          <c:showSerName val="0"/>
          <c:showPercent val="0"/>
          <c:showBubbleSize val="0"/>
        </c:dLbls>
        <c:gapWidth val="180"/>
        <c:overlap val="-90"/>
        <c:axId val="193133704"/>
        <c:axId val="19313408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ECE2-44D5-B67F-CB4A79D1718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CE2-44D5-B67F-CB4A79D17185}"/>
            </c:ext>
          </c:extLst>
        </c:ser>
        <c:dLbls>
          <c:showLegendKey val="0"/>
          <c:showVal val="0"/>
          <c:showCatName val="0"/>
          <c:showSerName val="0"/>
          <c:showPercent val="0"/>
          <c:showBubbleSize val="0"/>
        </c:dLbls>
        <c:marker val="1"/>
        <c:smooth val="0"/>
        <c:axId val="193133704"/>
        <c:axId val="193134088"/>
      </c:lineChart>
      <c:catAx>
        <c:axId val="193133704"/>
        <c:scaling>
          <c:orientation val="minMax"/>
        </c:scaling>
        <c:delete val="0"/>
        <c:axPos val="b"/>
        <c:numFmt formatCode="ge" sourceLinked="1"/>
        <c:majorTickMark val="none"/>
        <c:minorTickMark val="none"/>
        <c:tickLblPos val="none"/>
        <c:crossAx val="193134088"/>
        <c:crosses val="autoZero"/>
        <c:auto val="0"/>
        <c:lblAlgn val="ctr"/>
        <c:lblOffset val="100"/>
        <c:noMultiLvlLbl val="1"/>
      </c:catAx>
      <c:valAx>
        <c:axId val="193134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133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AD-476F-87C4-403E40DBA717}"/>
            </c:ext>
          </c:extLst>
        </c:ser>
        <c:dLbls>
          <c:showLegendKey val="0"/>
          <c:showVal val="0"/>
          <c:showCatName val="0"/>
          <c:showSerName val="0"/>
          <c:showPercent val="0"/>
          <c:showBubbleSize val="0"/>
        </c:dLbls>
        <c:gapWidth val="180"/>
        <c:overlap val="-90"/>
        <c:axId val="193977792"/>
        <c:axId val="19397818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AD-476F-87C4-403E40DBA717}"/>
            </c:ext>
          </c:extLst>
        </c:ser>
        <c:dLbls>
          <c:showLegendKey val="0"/>
          <c:showVal val="0"/>
          <c:showCatName val="0"/>
          <c:showSerName val="0"/>
          <c:showPercent val="0"/>
          <c:showBubbleSize val="0"/>
        </c:dLbls>
        <c:marker val="1"/>
        <c:smooth val="0"/>
        <c:axId val="193977792"/>
        <c:axId val="193978184"/>
      </c:lineChart>
      <c:catAx>
        <c:axId val="193977792"/>
        <c:scaling>
          <c:orientation val="minMax"/>
        </c:scaling>
        <c:delete val="0"/>
        <c:axPos val="b"/>
        <c:numFmt formatCode="ge" sourceLinked="1"/>
        <c:majorTickMark val="none"/>
        <c:minorTickMark val="none"/>
        <c:tickLblPos val="none"/>
        <c:crossAx val="193978184"/>
        <c:crosses val="autoZero"/>
        <c:auto val="0"/>
        <c:lblAlgn val="ctr"/>
        <c:lblOffset val="100"/>
        <c:noMultiLvlLbl val="1"/>
      </c:catAx>
      <c:valAx>
        <c:axId val="193978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97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54-4B2C-8AD0-ABC2081BDA2A}"/>
            </c:ext>
          </c:extLst>
        </c:ser>
        <c:dLbls>
          <c:showLegendKey val="0"/>
          <c:showVal val="0"/>
          <c:showCatName val="0"/>
          <c:showSerName val="0"/>
          <c:showPercent val="0"/>
          <c:showBubbleSize val="0"/>
        </c:dLbls>
        <c:gapWidth val="180"/>
        <c:overlap val="-90"/>
        <c:axId val="193978968"/>
        <c:axId val="1939793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54-4B2C-8AD0-ABC2081BDA2A}"/>
            </c:ext>
          </c:extLst>
        </c:ser>
        <c:dLbls>
          <c:showLegendKey val="0"/>
          <c:showVal val="0"/>
          <c:showCatName val="0"/>
          <c:showSerName val="0"/>
          <c:showPercent val="0"/>
          <c:showBubbleSize val="0"/>
        </c:dLbls>
        <c:marker val="1"/>
        <c:smooth val="0"/>
        <c:axId val="193978968"/>
        <c:axId val="193979360"/>
      </c:lineChart>
      <c:catAx>
        <c:axId val="193978968"/>
        <c:scaling>
          <c:orientation val="minMax"/>
        </c:scaling>
        <c:delete val="0"/>
        <c:axPos val="b"/>
        <c:numFmt formatCode="ge" sourceLinked="1"/>
        <c:majorTickMark val="none"/>
        <c:minorTickMark val="none"/>
        <c:tickLblPos val="none"/>
        <c:crossAx val="193979360"/>
        <c:crosses val="autoZero"/>
        <c:auto val="0"/>
        <c:lblAlgn val="ctr"/>
        <c:lblOffset val="100"/>
        <c:noMultiLvlLbl val="1"/>
      </c:catAx>
      <c:valAx>
        <c:axId val="1939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978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35-42CB-A019-EFEBF0C8600A}"/>
            </c:ext>
          </c:extLst>
        </c:ser>
        <c:dLbls>
          <c:showLegendKey val="0"/>
          <c:showVal val="0"/>
          <c:showCatName val="0"/>
          <c:showSerName val="0"/>
          <c:showPercent val="0"/>
          <c:showBubbleSize val="0"/>
        </c:dLbls>
        <c:gapWidth val="180"/>
        <c:overlap val="-90"/>
        <c:axId val="193980144"/>
        <c:axId val="19422792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35-42CB-A019-EFEBF0C8600A}"/>
            </c:ext>
          </c:extLst>
        </c:ser>
        <c:dLbls>
          <c:showLegendKey val="0"/>
          <c:showVal val="0"/>
          <c:showCatName val="0"/>
          <c:showSerName val="0"/>
          <c:showPercent val="0"/>
          <c:showBubbleSize val="0"/>
        </c:dLbls>
        <c:marker val="1"/>
        <c:smooth val="0"/>
        <c:axId val="193980144"/>
        <c:axId val="194227920"/>
      </c:lineChart>
      <c:catAx>
        <c:axId val="193980144"/>
        <c:scaling>
          <c:orientation val="minMax"/>
        </c:scaling>
        <c:delete val="0"/>
        <c:axPos val="b"/>
        <c:numFmt formatCode="ge" sourceLinked="1"/>
        <c:majorTickMark val="none"/>
        <c:minorTickMark val="none"/>
        <c:tickLblPos val="none"/>
        <c:crossAx val="194227920"/>
        <c:crosses val="autoZero"/>
        <c:auto val="0"/>
        <c:lblAlgn val="ctr"/>
        <c:lblOffset val="100"/>
        <c:noMultiLvlLbl val="1"/>
      </c:catAx>
      <c:valAx>
        <c:axId val="19422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980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28-4E73-B1E6-14B9B2B43779}"/>
            </c:ext>
          </c:extLst>
        </c:ser>
        <c:dLbls>
          <c:showLegendKey val="0"/>
          <c:showVal val="0"/>
          <c:showCatName val="0"/>
          <c:showSerName val="0"/>
          <c:showPercent val="0"/>
          <c:showBubbleSize val="0"/>
        </c:dLbls>
        <c:gapWidth val="180"/>
        <c:overlap val="-90"/>
        <c:axId val="194228704"/>
        <c:axId val="19422909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28-4E73-B1E6-14B9B2B43779}"/>
            </c:ext>
          </c:extLst>
        </c:ser>
        <c:dLbls>
          <c:showLegendKey val="0"/>
          <c:showVal val="0"/>
          <c:showCatName val="0"/>
          <c:showSerName val="0"/>
          <c:showPercent val="0"/>
          <c:showBubbleSize val="0"/>
        </c:dLbls>
        <c:marker val="1"/>
        <c:smooth val="0"/>
        <c:axId val="194228704"/>
        <c:axId val="194229096"/>
      </c:lineChart>
      <c:catAx>
        <c:axId val="194228704"/>
        <c:scaling>
          <c:orientation val="minMax"/>
        </c:scaling>
        <c:delete val="0"/>
        <c:axPos val="b"/>
        <c:numFmt formatCode="ge" sourceLinked="1"/>
        <c:majorTickMark val="none"/>
        <c:minorTickMark val="none"/>
        <c:tickLblPos val="none"/>
        <c:crossAx val="194229096"/>
        <c:crosses val="autoZero"/>
        <c:auto val="0"/>
        <c:lblAlgn val="ctr"/>
        <c:lblOffset val="100"/>
        <c:noMultiLvlLbl val="1"/>
      </c:catAx>
      <c:valAx>
        <c:axId val="194229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22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FF-485A-9D6C-5F1D129002AF}"/>
            </c:ext>
          </c:extLst>
        </c:ser>
        <c:dLbls>
          <c:showLegendKey val="0"/>
          <c:showVal val="0"/>
          <c:showCatName val="0"/>
          <c:showSerName val="0"/>
          <c:showPercent val="0"/>
          <c:showBubbleSize val="0"/>
        </c:dLbls>
        <c:gapWidth val="180"/>
        <c:overlap val="-90"/>
        <c:axId val="194229880"/>
        <c:axId val="19423027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FF-485A-9D6C-5F1D129002AF}"/>
            </c:ext>
          </c:extLst>
        </c:ser>
        <c:dLbls>
          <c:showLegendKey val="0"/>
          <c:showVal val="0"/>
          <c:showCatName val="0"/>
          <c:showSerName val="0"/>
          <c:showPercent val="0"/>
          <c:showBubbleSize val="0"/>
        </c:dLbls>
        <c:marker val="1"/>
        <c:smooth val="0"/>
        <c:axId val="194229880"/>
        <c:axId val="194230272"/>
      </c:lineChart>
      <c:catAx>
        <c:axId val="194229880"/>
        <c:scaling>
          <c:orientation val="minMax"/>
        </c:scaling>
        <c:delete val="0"/>
        <c:axPos val="b"/>
        <c:numFmt formatCode="ge" sourceLinked="1"/>
        <c:majorTickMark val="none"/>
        <c:minorTickMark val="none"/>
        <c:tickLblPos val="none"/>
        <c:crossAx val="194230272"/>
        <c:crosses val="autoZero"/>
        <c:auto val="0"/>
        <c:lblAlgn val="ctr"/>
        <c:lblOffset val="100"/>
        <c:noMultiLvlLbl val="1"/>
      </c:catAx>
      <c:valAx>
        <c:axId val="19423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2298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89-4837-9BD4-60FBB177C487}"/>
            </c:ext>
          </c:extLst>
        </c:ser>
        <c:dLbls>
          <c:showLegendKey val="0"/>
          <c:showVal val="0"/>
          <c:showCatName val="0"/>
          <c:showSerName val="0"/>
          <c:showPercent val="0"/>
          <c:showBubbleSize val="0"/>
        </c:dLbls>
        <c:gapWidth val="180"/>
        <c:overlap val="-90"/>
        <c:axId val="194231056"/>
        <c:axId val="19423144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89-4837-9BD4-60FBB177C487}"/>
            </c:ext>
          </c:extLst>
        </c:ser>
        <c:dLbls>
          <c:showLegendKey val="0"/>
          <c:showVal val="0"/>
          <c:showCatName val="0"/>
          <c:showSerName val="0"/>
          <c:showPercent val="0"/>
          <c:showBubbleSize val="0"/>
        </c:dLbls>
        <c:marker val="1"/>
        <c:smooth val="0"/>
        <c:axId val="194231056"/>
        <c:axId val="194231448"/>
      </c:lineChart>
      <c:catAx>
        <c:axId val="194231056"/>
        <c:scaling>
          <c:orientation val="minMax"/>
        </c:scaling>
        <c:delete val="0"/>
        <c:axPos val="b"/>
        <c:numFmt formatCode="ge" sourceLinked="1"/>
        <c:majorTickMark val="none"/>
        <c:minorTickMark val="none"/>
        <c:tickLblPos val="none"/>
        <c:crossAx val="194231448"/>
        <c:crosses val="autoZero"/>
        <c:auto val="0"/>
        <c:lblAlgn val="ctr"/>
        <c:lblOffset val="100"/>
        <c:noMultiLvlLbl val="1"/>
      </c:catAx>
      <c:valAx>
        <c:axId val="194231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231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16.600000000000001</c:v>
                </c:pt>
                <c:pt idx="1">
                  <c:v>15.8</c:v>
                </c:pt>
                <c:pt idx="2">
                  <c:v>16.100000000000001</c:v>
                </c:pt>
                <c:pt idx="3">
                  <c:v>16.2</c:v>
                </c:pt>
                <c:pt idx="4">
                  <c:v>15.8</c:v>
                </c:pt>
              </c:numCache>
            </c:numRef>
          </c:val>
          <c:extLst xmlns:c16r2="http://schemas.microsoft.com/office/drawing/2015/06/chart">
            <c:ext xmlns:c16="http://schemas.microsoft.com/office/drawing/2014/chart" uri="{C3380CC4-5D6E-409C-BE32-E72D297353CC}">
              <c16:uniqueId val="{00000000-5AD2-4006-A76D-824CA9453939}"/>
            </c:ext>
          </c:extLst>
        </c:ser>
        <c:dLbls>
          <c:showLegendKey val="0"/>
          <c:showVal val="0"/>
          <c:showCatName val="0"/>
          <c:showSerName val="0"/>
          <c:showPercent val="0"/>
          <c:showBubbleSize val="0"/>
        </c:dLbls>
        <c:gapWidth val="180"/>
        <c:overlap val="-90"/>
        <c:axId val="194490464"/>
        <c:axId val="19449085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xmlns:c16r2="http://schemas.microsoft.com/office/drawing/2015/06/chart">
            <c:ext xmlns:c16="http://schemas.microsoft.com/office/drawing/2014/chart" uri="{C3380CC4-5D6E-409C-BE32-E72D297353CC}">
              <c16:uniqueId val="{00000001-5AD2-4006-A76D-824CA9453939}"/>
            </c:ext>
          </c:extLst>
        </c:ser>
        <c:dLbls>
          <c:showLegendKey val="0"/>
          <c:showVal val="0"/>
          <c:showCatName val="0"/>
          <c:showSerName val="0"/>
          <c:showPercent val="0"/>
          <c:showBubbleSize val="0"/>
        </c:dLbls>
        <c:marker val="1"/>
        <c:smooth val="0"/>
        <c:axId val="194490464"/>
        <c:axId val="194490856"/>
      </c:lineChart>
      <c:catAx>
        <c:axId val="194490464"/>
        <c:scaling>
          <c:orientation val="minMax"/>
        </c:scaling>
        <c:delete val="0"/>
        <c:axPos val="b"/>
        <c:numFmt formatCode="ge" sourceLinked="1"/>
        <c:majorTickMark val="none"/>
        <c:minorTickMark val="none"/>
        <c:tickLblPos val="none"/>
        <c:crossAx val="194490856"/>
        <c:crosses val="autoZero"/>
        <c:auto val="0"/>
        <c:lblAlgn val="ctr"/>
        <c:lblOffset val="100"/>
        <c:noMultiLvlLbl val="1"/>
      </c:catAx>
      <c:valAx>
        <c:axId val="19449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49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7.6</c:v>
                </c:pt>
                <c:pt idx="1">
                  <c:v>5.6</c:v>
                </c:pt>
                <c:pt idx="2">
                  <c:v>1.5</c:v>
                </c:pt>
                <c:pt idx="3">
                  <c:v>0</c:v>
                </c:pt>
                <c:pt idx="4">
                  <c:v>0.2</c:v>
                </c:pt>
              </c:numCache>
            </c:numRef>
          </c:val>
          <c:extLst xmlns:c16r2="http://schemas.microsoft.com/office/drawing/2015/06/chart">
            <c:ext xmlns:c16="http://schemas.microsoft.com/office/drawing/2014/chart" uri="{C3380CC4-5D6E-409C-BE32-E72D297353CC}">
              <c16:uniqueId val="{00000000-9383-4D61-805B-F356E559C1BA}"/>
            </c:ext>
          </c:extLst>
        </c:ser>
        <c:dLbls>
          <c:showLegendKey val="0"/>
          <c:showVal val="0"/>
          <c:showCatName val="0"/>
          <c:showSerName val="0"/>
          <c:showPercent val="0"/>
          <c:showBubbleSize val="0"/>
        </c:dLbls>
        <c:gapWidth val="180"/>
        <c:overlap val="-90"/>
        <c:axId val="194491640"/>
        <c:axId val="1944920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xmlns:c16r2="http://schemas.microsoft.com/office/drawing/2015/06/chart">
            <c:ext xmlns:c16="http://schemas.microsoft.com/office/drawing/2014/chart" uri="{C3380CC4-5D6E-409C-BE32-E72D297353CC}">
              <c16:uniqueId val="{00000001-9383-4D61-805B-F356E559C1BA}"/>
            </c:ext>
          </c:extLst>
        </c:ser>
        <c:dLbls>
          <c:showLegendKey val="0"/>
          <c:showVal val="0"/>
          <c:showCatName val="0"/>
          <c:showSerName val="0"/>
          <c:showPercent val="0"/>
          <c:showBubbleSize val="0"/>
        </c:dLbls>
        <c:marker val="1"/>
        <c:smooth val="0"/>
        <c:axId val="194491640"/>
        <c:axId val="194492032"/>
      </c:lineChart>
      <c:catAx>
        <c:axId val="194491640"/>
        <c:scaling>
          <c:orientation val="minMax"/>
        </c:scaling>
        <c:delete val="0"/>
        <c:axPos val="b"/>
        <c:numFmt formatCode="ge" sourceLinked="1"/>
        <c:majorTickMark val="none"/>
        <c:minorTickMark val="none"/>
        <c:tickLblPos val="none"/>
        <c:crossAx val="194492032"/>
        <c:crosses val="autoZero"/>
        <c:auto val="0"/>
        <c:lblAlgn val="ctr"/>
        <c:lblOffset val="100"/>
        <c:noMultiLvlLbl val="1"/>
      </c:catAx>
      <c:valAx>
        <c:axId val="19449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491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15-4AD4-A5FE-F4AE313B417F}"/>
            </c:ext>
          </c:extLst>
        </c:ser>
        <c:dLbls>
          <c:showLegendKey val="0"/>
          <c:showVal val="0"/>
          <c:showCatName val="0"/>
          <c:showSerName val="0"/>
          <c:showPercent val="0"/>
          <c:showBubbleSize val="0"/>
        </c:dLbls>
        <c:gapWidth val="180"/>
        <c:overlap val="-90"/>
        <c:axId val="194492816"/>
        <c:axId val="19449320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xmlns:c16r2="http://schemas.microsoft.com/office/drawing/2015/06/chart">
            <c:ext xmlns:c16="http://schemas.microsoft.com/office/drawing/2014/chart" uri="{C3380CC4-5D6E-409C-BE32-E72D297353CC}">
              <c16:uniqueId val="{00000001-3015-4AD4-A5FE-F4AE313B417F}"/>
            </c:ext>
          </c:extLst>
        </c:ser>
        <c:dLbls>
          <c:showLegendKey val="0"/>
          <c:showVal val="0"/>
          <c:showCatName val="0"/>
          <c:showSerName val="0"/>
          <c:showPercent val="0"/>
          <c:showBubbleSize val="0"/>
        </c:dLbls>
        <c:marker val="1"/>
        <c:smooth val="0"/>
        <c:axId val="194492816"/>
        <c:axId val="194493208"/>
      </c:lineChart>
      <c:catAx>
        <c:axId val="194492816"/>
        <c:scaling>
          <c:orientation val="minMax"/>
        </c:scaling>
        <c:delete val="0"/>
        <c:axPos val="b"/>
        <c:numFmt formatCode="ge" sourceLinked="1"/>
        <c:majorTickMark val="none"/>
        <c:minorTickMark val="none"/>
        <c:tickLblPos val="none"/>
        <c:crossAx val="194493208"/>
        <c:crosses val="autoZero"/>
        <c:auto val="0"/>
        <c:lblAlgn val="ctr"/>
        <c:lblOffset val="100"/>
        <c:noMultiLvlLbl val="1"/>
      </c:catAx>
      <c:valAx>
        <c:axId val="194493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49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D5-4C67-9963-CD016C51A46A}"/>
            </c:ext>
          </c:extLst>
        </c:ser>
        <c:dLbls>
          <c:showLegendKey val="0"/>
          <c:showVal val="0"/>
          <c:showCatName val="0"/>
          <c:showSerName val="0"/>
          <c:showPercent val="0"/>
          <c:showBubbleSize val="0"/>
        </c:dLbls>
        <c:gapWidth val="180"/>
        <c:overlap val="-90"/>
        <c:axId val="194592480"/>
        <c:axId val="19459287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D5-4C67-9963-CD016C51A46A}"/>
            </c:ext>
          </c:extLst>
        </c:ser>
        <c:dLbls>
          <c:showLegendKey val="0"/>
          <c:showVal val="0"/>
          <c:showCatName val="0"/>
          <c:showSerName val="0"/>
          <c:showPercent val="0"/>
          <c:showBubbleSize val="0"/>
        </c:dLbls>
        <c:marker val="1"/>
        <c:smooth val="0"/>
        <c:axId val="194592480"/>
        <c:axId val="194592872"/>
      </c:lineChart>
      <c:catAx>
        <c:axId val="194592480"/>
        <c:scaling>
          <c:orientation val="minMax"/>
        </c:scaling>
        <c:delete val="0"/>
        <c:axPos val="b"/>
        <c:numFmt formatCode="ge" sourceLinked="1"/>
        <c:majorTickMark val="none"/>
        <c:minorTickMark val="none"/>
        <c:tickLblPos val="none"/>
        <c:crossAx val="194592872"/>
        <c:crosses val="autoZero"/>
        <c:auto val="0"/>
        <c:lblAlgn val="ctr"/>
        <c:lblOffset val="100"/>
        <c:noMultiLvlLbl val="1"/>
      </c:catAx>
      <c:valAx>
        <c:axId val="194592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592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B8-4687-8317-D4D8C41353AA}"/>
            </c:ext>
          </c:extLst>
        </c:ser>
        <c:dLbls>
          <c:showLegendKey val="0"/>
          <c:showVal val="0"/>
          <c:showCatName val="0"/>
          <c:showSerName val="0"/>
          <c:showPercent val="0"/>
          <c:showBubbleSize val="0"/>
        </c:dLbls>
        <c:gapWidth val="180"/>
        <c:overlap val="-90"/>
        <c:axId val="193158656"/>
        <c:axId val="1931672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B8-4687-8317-D4D8C41353A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7FB8-4687-8317-D4D8C41353AA}"/>
            </c:ext>
          </c:extLst>
        </c:ser>
        <c:dLbls>
          <c:showLegendKey val="0"/>
          <c:showVal val="0"/>
          <c:showCatName val="0"/>
          <c:showSerName val="0"/>
          <c:showPercent val="0"/>
          <c:showBubbleSize val="0"/>
        </c:dLbls>
        <c:marker val="1"/>
        <c:smooth val="0"/>
        <c:axId val="193158656"/>
        <c:axId val="193167232"/>
      </c:lineChart>
      <c:catAx>
        <c:axId val="193158656"/>
        <c:scaling>
          <c:orientation val="minMax"/>
        </c:scaling>
        <c:delete val="0"/>
        <c:axPos val="b"/>
        <c:numFmt formatCode="ge" sourceLinked="1"/>
        <c:majorTickMark val="none"/>
        <c:minorTickMark val="none"/>
        <c:tickLblPos val="none"/>
        <c:crossAx val="193167232"/>
        <c:crosses val="autoZero"/>
        <c:auto val="0"/>
        <c:lblAlgn val="ctr"/>
        <c:lblOffset val="100"/>
        <c:noMultiLvlLbl val="1"/>
      </c:catAx>
      <c:valAx>
        <c:axId val="19316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15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64B-434E-8466-A3E3AE305B9A}"/>
            </c:ext>
          </c:extLst>
        </c:ser>
        <c:dLbls>
          <c:showLegendKey val="0"/>
          <c:showVal val="0"/>
          <c:showCatName val="0"/>
          <c:showSerName val="0"/>
          <c:showPercent val="0"/>
          <c:showBubbleSize val="0"/>
        </c:dLbls>
        <c:gapWidth val="180"/>
        <c:overlap val="-90"/>
        <c:axId val="194593656"/>
        <c:axId val="19459404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xmlns:c16r2="http://schemas.microsoft.com/office/drawing/2015/06/chart">
            <c:ext xmlns:c16="http://schemas.microsoft.com/office/drawing/2014/chart" uri="{C3380CC4-5D6E-409C-BE32-E72D297353CC}">
              <c16:uniqueId val="{00000001-664B-434E-8466-A3E3AE305B9A}"/>
            </c:ext>
          </c:extLst>
        </c:ser>
        <c:dLbls>
          <c:showLegendKey val="0"/>
          <c:showVal val="0"/>
          <c:showCatName val="0"/>
          <c:showSerName val="0"/>
          <c:showPercent val="0"/>
          <c:showBubbleSize val="0"/>
        </c:dLbls>
        <c:marker val="1"/>
        <c:smooth val="0"/>
        <c:axId val="194593656"/>
        <c:axId val="194594048"/>
      </c:lineChart>
      <c:catAx>
        <c:axId val="194593656"/>
        <c:scaling>
          <c:orientation val="minMax"/>
        </c:scaling>
        <c:delete val="0"/>
        <c:axPos val="b"/>
        <c:numFmt formatCode="ge" sourceLinked="1"/>
        <c:majorTickMark val="none"/>
        <c:minorTickMark val="none"/>
        <c:tickLblPos val="none"/>
        <c:crossAx val="194594048"/>
        <c:crosses val="autoZero"/>
        <c:auto val="0"/>
        <c:lblAlgn val="ctr"/>
        <c:lblOffset val="100"/>
        <c:noMultiLvlLbl val="1"/>
      </c:catAx>
      <c:valAx>
        <c:axId val="19459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593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9352.1</c:v>
                </c:pt>
                <c:pt idx="1">
                  <c:v>14887</c:v>
                </c:pt>
                <c:pt idx="2">
                  <c:v>33857.699999999997</c:v>
                </c:pt>
                <c:pt idx="3">
                  <c:v>34952.800000000003</c:v>
                </c:pt>
                <c:pt idx="4">
                  <c:v>25657.4</c:v>
                </c:pt>
              </c:numCache>
            </c:numRef>
          </c:val>
          <c:extLst xmlns:c16r2="http://schemas.microsoft.com/office/drawing/2015/06/chart">
            <c:ext xmlns:c16="http://schemas.microsoft.com/office/drawing/2014/chart" uri="{C3380CC4-5D6E-409C-BE32-E72D297353CC}">
              <c16:uniqueId val="{00000000-12F9-4CA9-B05A-3553E4840D38}"/>
            </c:ext>
          </c:extLst>
        </c:ser>
        <c:dLbls>
          <c:showLegendKey val="0"/>
          <c:showVal val="0"/>
          <c:showCatName val="0"/>
          <c:showSerName val="0"/>
          <c:showPercent val="0"/>
          <c:showBubbleSize val="0"/>
        </c:dLbls>
        <c:gapWidth val="180"/>
        <c:overlap val="-90"/>
        <c:axId val="193142232"/>
        <c:axId val="19313976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12F9-4CA9-B05A-3553E4840D38}"/>
            </c:ext>
          </c:extLst>
        </c:ser>
        <c:dLbls>
          <c:showLegendKey val="0"/>
          <c:showVal val="0"/>
          <c:showCatName val="0"/>
          <c:showSerName val="0"/>
          <c:showPercent val="0"/>
          <c:showBubbleSize val="0"/>
        </c:dLbls>
        <c:marker val="1"/>
        <c:smooth val="0"/>
        <c:axId val="193142232"/>
        <c:axId val="193139768"/>
      </c:lineChart>
      <c:catAx>
        <c:axId val="193142232"/>
        <c:scaling>
          <c:orientation val="minMax"/>
        </c:scaling>
        <c:delete val="0"/>
        <c:axPos val="b"/>
        <c:numFmt formatCode="ge" sourceLinked="1"/>
        <c:majorTickMark val="none"/>
        <c:minorTickMark val="none"/>
        <c:tickLblPos val="none"/>
        <c:crossAx val="193139768"/>
        <c:crosses val="autoZero"/>
        <c:auto val="0"/>
        <c:lblAlgn val="ctr"/>
        <c:lblOffset val="100"/>
        <c:noMultiLvlLbl val="1"/>
      </c:catAx>
      <c:valAx>
        <c:axId val="19313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142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98654</c:v>
                </c:pt>
                <c:pt idx="1">
                  <c:v>77084</c:v>
                </c:pt>
                <c:pt idx="2">
                  <c:v>24684</c:v>
                </c:pt>
                <c:pt idx="3">
                  <c:v>21995</c:v>
                </c:pt>
                <c:pt idx="4">
                  <c:v>86914</c:v>
                </c:pt>
              </c:numCache>
            </c:numRef>
          </c:val>
          <c:extLst xmlns:c16r2="http://schemas.microsoft.com/office/drawing/2015/06/chart">
            <c:ext xmlns:c16="http://schemas.microsoft.com/office/drawing/2014/chart" uri="{C3380CC4-5D6E-409C-BE32-E72D297353CC}">
              <c16:uniqueId val="{00000000-5ECE-466E-AF32-BC66EDB39875}"/>
            </c:ext>
          </c:extLst>
        </c:ser>
        <c:dLbls>
          <c:showLegendKey val="0"/>
          <c:showVal val="0"/>
          <c:showCatName val="0"/>
          <c:showSerName val="0"/>
          <c:showPercent val="0"/>
          <c:showBubbleSize val="0"/>
        </c:dLbls>
        <c:gapWidth val="180"/>
        <c:overlap val="-90"/>
        <c:axId val="193255896"/>
        <c:axId val="1931381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5ECE-466E-AF32-BC66EDB39875}"/>
            </c:ext>
          </c:extLst>
        </c:ser>
        <c:dLbls>
          <c:showLegendKey val="0"/>
          <c:showVal val="0"/>
          <c:showCatName val="0"/>
          <c:showSerName val="0"/>
          <c:showPercent val="0"/>
          <c:showBubbleSize val="0"/>
        </c:dLbls>
        <c:marker val="1"/>
        <c:smooth val="0"/>
        <c:axId val="193255896"/>
        <c:axId val="193138112"/>
      </c:lineChart>
      <c:catAx>
        <c:axId val="193255896"/>
        <c:scaling>
          <c:orientation val="minMax"/>
        </c:scaling>
        <c:delete val="0"/>
        <c:axPos val="b"/>
        <c:numFmt formatCode="ge" sourceLinked="1"/>
        <c:majorTickMark val="none"/>
        <c:minorTickMark val="none"/>
        <c:tickLblPos val="none"/>
        <c:crossAx val="193138112"/>
        <c:crosses val="autoZero"/>
        <c:auto val="0"/>
        <c:lblAlgn val="ctr"/>
        <c:lblOffset val="100"/>
        <c:noMultiLvlLbl val="1"/>
      </c:catAx>
      <c:valAx>
        <c:axId val="1931381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255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16.600000000000001</c:v>
                </c:pt>
                <c:pt idx="1">
                  <c:v>15.8</c:v>
                </c:pt>
                <c:pt idx="2">
                  <c:v>16.100000000000001</c:v>
                </c:pt>
                <c:pt idx="3">
                  <c:v>16.2</c:v>
                </c:pt>
                <c:pt idx="4">
                  <c:v>15.8</c:v>
                </c:pt>
              </c:numCache>
            </c:numRef>
          </c:val>
          <c:extLst xmlns:c16r2="http://schemas.microsoft.com/office/drawing/2015/06/chart">
            <c:ext xmlns:c16="http://schemas.microsoft.com/office/drawing/2014/chart" uri="{C3380CC4-5D6E-409C-BE32-E72D297353CC}">
              <c16:uniqueId val="{00000000-15DB-4110-B68B-7E4F045801FF}"/>
            </c:ext>
          </c:extLst>
        </c:ser>
        <c:dLbls>
          <c:showLegendKey val="0"/>
          <c:showVal val="0"/>
          <c:showCatName val="0"/>
          <c:showSerName val="0"/>
          <c:showPercent val="0"/>
          <c:showBubbleSize val="0"/>
        </c:dLbls>
        <c:gapWidth val="180"/>
        <c:overlap val="-90"/>
        <c:axId val="192803192"/>
        <c:axId val="19280358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15DB-4110-B68B-7E4F045801FF}"/>
            </c:ext>
          </c:extLst>
        </c:ser>
        <c:dLbls>
          <c:showLegendKey val="0"/>
          <c:showVal val="0"/>
          <c:showCatName val="0"/>
          <c:showSerName val="0"/>
          <c:showPercent val="0"/>
          <c:showBubbleSize val="0"/>
        </c:dLbls>
        <c:marker val="1"/>
        <c:smooth val="0"/>
        <c:axId val="192803192"/>
        <c:axId val="192803584"/>
      </c:lineChart>
      <c:catAx>
        <c:axId val="192803192"/>
        <c:scaling>
          <c:orientation val="minMax"/>
        </c:scaling>
        <c:delete val="0"/>
        <c:axPos val="b"/>
        <c:numFmt formatCode="ge" sourceLinked="1"/>
        <c:majorTickMark val="none"/>
        <c:minorTickMark val="none"/>
        <c:tickLblPos val="none"/>
        <c:crossAx val="192803584"/>
        <c:crosses val="autoZero"/>
        <c:auto val="0"/>
        <c:lblAlgn val="ctr"/>
        <c:lblOffset val="100"/>
        <c:noMultiLvlLbl val="1"/>
      </c:catAx>
      <c:valAx>
        <c:axId val="192803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803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7.6</c:v>
                </c:pt>
                <c:pt idx="1">
                  <c:v>5.6</c:v>
                </c:pt>
                <c:pt idx="2">
                  <c:v>1.5</c:v>
                </c:pt>
                <c:pt idx="3">
                  <c:v>0</c:v>
                </c:pt>
                <c:pt idx="4">
                  <c:v>0.2</c:v>
                </c:pt>
              </c:numCache>
            </c:numRef>
          </c:val>
          <c:extLst xmlns:c16r2="http://schemas.microsoft.com/office/drawing/2015/06/chart">
            <c:ext xmlns:c16="http://schemas.microsoft.com/office/drawing/2014/chart" uri="{C3380CC4-5D6E-409C-BE32-E72D297353CC}">
              <c16:uniqueId val="{00000000-3D3A-43E9-BAE6-159B278ECC90}"/>
            </c:ext>
          </c:extLst>
        </c:ser>
        <c:dLbls>
          <c:showLegendKey val="0"/>
          <c:showVal val="0"/>
          <c:showCatName val="0"/>
          <c:showSerName val="0"/>
          <c:showPercent val="0"/>
          <c:showBubbleSize val="0"/>
        </c:dLbls>
        <c:gapWidth val="180"/>
        <c:overlap val="-90"/>
        <c:axId val="192804368"/>
        <c:axId val="1928047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3D3A-43E9-BAE6-159B278ECC90}"/>
            </c:ext>
          </c:extLst>
        </c:ser>
        <c:dLbls>
          <c:showLegendKey val="0"/>
          <c:showVal val="0"/>
          <c:showCatName val="0"/>
          <c:showSerName val="0"/>
          <c:showPercent val="0"/>
          <c:showBubbleSize val="0"/>
        </c:dLbls>
        <c:marker val="1"/>
        <c:smooth val="0"/>
        <c:axId val="192804368"/>
        <c:axId val="192804760"/>
      </c:lineChart>
      <c:catAx>
        <c:axId val="192804368"/>
        <c:scaling>
          <c:orientation val="minMax"/>
        </c:scaling>
        <c:delete val="0"/>
        <c:axPos val="b"/>
        <c:numFmt formatCode="ge" sourceLinked="1"/>
        <c:majorTickMark val="none"/>
        <c:minorTickMark val="none"/>
        <c:tickLblPos val="none"/>
        <c:crossAx val="192804760"/>
        <c:crosses val="autoZero"/>
        <c:auto val="0"/>
        <c:lblAlgn val="ctr"/>
        <c:lblOffset val="100"/>
        <c:noMultiLvlLbl val="1"/>
      </c:catAx>
      <c:valAx>
        <c:axId val="192804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804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55-4375-81D3-066D6E2927A5}"/>
            </c:ext>
          </c:extLst>
        </c:ser>
        <c:dLbls>
          <c:showLegendKey val="0"/>
          <c:showVal val="0"/>
          <c:showCatName val="0"/>
          <c:showSerName val="0"/>
          <c:showPercent val="0"/>
          <c:showBubbleSize val="0"/>
        </c:dLbls>
        <c:gapWidth val="180"/>
        <c:overlap val="-90"/>
        <c:axId val="192805544"/>
        <c:axId val="1928059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8155-4375-81D3-066D6E2927A5}"/>
            </c:ext>
          </c:extLst>
        </c:ser>
        <c:dLbls>
          <c:showLegendKey val="0"/>
          <c:showVal val="0"/>
          <c:showCatName val="0"/>
          <c:showSerName val="0"/>
          <c:showPercent val="0"/>
          <c:showBubbleSize val="0"/>
        </c:dLbls>
        <c:marker val="1"/>
        <c:smooth val="0"/>
        <c:axId val="192805544"/>
        <c:axId val="192805936"/>
      </c:lineChart>
      <c:catAx>
        <c:axId val="192805544"/>
        <c:scaling>
          <c:orientation val="minMax"/>
        </c:scaling>
        <c:delete val="0"/>
        <c:axPos val="b"/>
        <c:numFmt formatCode="ge" sourceLinked="1"/>
        <c:majorTickMark val="none"/>
        <c:minorTickMark val="none"/>
        <c:tickLblPos val="none"/>
        <c:crossAx val="192805936"/>
        <c:crosses val="autoZero"/>
        <c:auto val="0"/>
        <c:lblAlgn val="ctr"/>
        <c:lblOffset val="100"/>
        <c:noMultiLvlLbl val="1"/>
      </c:catAx>
      <c:valAx>
        <c:axId val="192805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805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A4-4F80-AD4F-9DD08E916896}"/>
            </c:ext>
          </c:extLst>
        </c:ser>
        <c:dLbls>
          <c:showLegendKey val="0"/>
          <c:showVal val="0"/>
          <c:showCatName val="0"/>
          <c:showSerName val="0"/>
          <c:showPercent val="0"/>
          <c:showBubbleSize val="0"/>
        </c:dLbls>
        <c:gapWidth val="180"/>
        <c:overlap val="-90"/>
        <c:axId val="193564552"/>
        <c:axId val="19356494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A4-4F80-AD4F-9DD08E916896}"/>
            </c:ext>
          </c:extLst>
        </c:ser>
        <c:dLbls>
          <c:showLegendKey val="0"/>
          <c:showVal val="0"/>
          <c:showCatName val="0"/>
          <c:showSerName val="0"/>
          <c:showPercent val="0"/>
          <c:showBubbleSize val="0"/>
        </c:dLbls>
        <c:marker val="1"/>
        <c:smooth val="0"/>
        <c:axId val="193564552"/>
        <c:axId val="193564944"/>
      </c:lineChart>
      <c:catAx>
        <c:axId val="193564552"/>
        <c:scaling>
          <c:orientation val="minMax"/>
        </c:scaling>
        <c:delete val="0"/>
        <c:axPos val="b"/>
        <c:numFmt formatCode="ge" sourceLinked="1"/>
        <c:majorTickMark val="none"/>
        <c:minorTickMark val="none"/>
        <c:tickLblPos val="none"/>
        <c:crossAx val="193564944"/>
        <c:crosses val="autoZero"/>
        <c:auto val="0"/>
        <c:lblAlgn val="ctr"/>
        <c:lblOffset val="100"/>
        <c:noMultiLvlLbl val="1"/>
      </c:catAx>
      <c:valAx>
        <c:axId val="193564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35645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5883641" y="7393339"/>
          <a:ext cx="50621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1217641" y="7393339"/>
          <a:ext cx="5157409"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6635734" y="7393339"/>
          <a:ext cx="508692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2012188" y="7393339"/>
          <a:ext cx="5166932"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6337723" y="12210802"/>
          <a:ext cx="4651774" cy="290442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6337723" y="15269689"/>
          <a:ext cx="4651774" cy="28960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6337723" y="18337480"/>
          <a:ext cx="4651774" cy="28960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6337723" y="21387955"/>
          <a:ext cx="4651774" cy="28960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6337723" y="24404783"/>
          <a:ext cx="4651774" cy="28960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1682854" y="12210802"/>
          <a:ext cx="4661299" cy="290442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1682854" y="15269689"/>
          <a:ext cx="4661299" cy="28960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1682854" y="18337480"/>
          <a:ext cx="4661299" cy="28960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1682854" y="21387955"/>
          <a:ext cx="4661299" cy="28960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1682854" y="24404783"/>
          <a:ext cx="4661299" cy="28960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6917890" y="12210802"/>
          <a:ext cx="4661300" cy="290442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6917890" y="15269689"/>
          <a:ext cx="4661300" cy="28960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6917890" y="18337480"/>
          <a:ext cx="4661300" cy="28960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6917890" y="21387955"/>
          <a:ext cx="4661300" cy="28960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6917890" y="24404783"/>
          <a:ext cx="4661300" cy="28960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2298895" y="12210802"/>
          <a:ext cx="4661298" cy="290442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2298895" y="15269689"/>
          <a:ext cx="4661298" cy="28960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2298895" y="18337480"/>
          <a:ext cx="4661298" cy="28960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2298895" y="21387955"/>
          <a:ext cx="4661298" cy="28960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2298895" y="24404783"/>
          <a:ext cx="4661298" cy="28960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U1" zoomScale="70" zoomScaleNormal="70" workbookViewId="0">
      <selection activeCell="AK3" sqref="AK3:AQ38"/>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山梨県　北杜市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262</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128</v>
      </c>
      <c r="G7" s="170"/>
      <c r="H7" s="170"/>
      <c r="I7" s="170"/>
      <c r="J7" s="171" t="s">
        <v>129</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131</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f>データ!AL6</f>
        <v>2718</v>
      </c>
      <c r="G15" s="143"/>
      <c r="H15" s="143">
        <f>データ!AM6</f>
        <v>2593</v>
      </c>
      <c r="I15" s="143"/>
      <c r="J15" s="143">
        <f>データ!AN6</f>
        <v>2635</v>
      </c>
      <c r="K15" s="143"/>
      <c r="L15" s="143">
        <f>データ!AO6</f>
        <v>2648</v>
      </c>
      <c r="M15" s="143"/>
      <c r="N15" s="144">
        <f>データ!AP6</f>
        <v>2586</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2718</v>
      </c>
      <c r="G16" s="146"/>
      <c r="H16" s="146">
        <f>データ!AR6</f>
        <v>2593</v>
      </c>
      <c r="I16" s="146"/>
      <c r="J16" s="146">
        <f>データ!AS6</f>
        <v>2635</v>
      </c>
      <c r="K16" s="146"/>
      <c r="L16" s="146">
        <f>データ!AT6</f>
        <v>2648</v>
      </c>
      <c r="M16" s="146"/>
      <c r="N16" s="138">
        <f>データ!AU6</f>
        <v>2586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t="str">
        <f>データ!AV6</f>
        <v>-</v>
      </c>
      <c r="G19" s="136"/>
      <c r="H19" s="136"/>
      <c r="I19" s="136">
        <f>データ!AW6</f>
        <v>103453</v>
      </c>
      <c r="J19" s="136"/>
      <c r="K19" s="136"/>
      <c r="L19" s="136">
        <f>データ!AX6</f>
        <v>103453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ht="13.2"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ht="13.2"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260</v>
      </c>
      <c r="AL40" s="113"/>
      <c r="AM40" s="113"/>
      <c r="AN40" s="113"/>
      <c r="AO40" s="113"/>
      <c r="AP40" s="113"/>
      <c r="AQ40" s="114"/>
    </row>
    <row r="41" spans="1:43" ht="29.4"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261</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8eTLyCnYAjz4NuMP77NSt8dS/EetwD4jdyrfu7zoGrRCZ64CdzjRHLNXeokpHv2Qc8QgJyGryyhB9AprGL8+SA==" saltValue="VTdKMr/LN3yzsdffpX2Qq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2.8">
      <c r="A6" s="49" t="s">
        <v>115</v>
      </c>
      <c r="B6" s="67" t="str">
        <f>B7</f>
        <v>2018</v>
      </c>
      <c r="C6" s="67" t="str">
        <f t="shared" ref="C6:AX6" si="6">C7</f>
        <v>192091</v>
      </c>
      <c r="D6" s="67" t="str">
        <f t="shared" si="6"/>
        <v>47</v>
      </c>
      <c r="E6" s="67" t="str">
        <f t="shared" si="6"/>
        <v>04</v>
      </c>
      <c r="F6" s="67" t="str">
        <f t="shared" si="6"/>
        <v>0</v>
      </c>
      <c r="G6" s="67" t="str">
        <f t="shared" si="6"/>
        <v>000</v>
      </c>
      <c r="H6" s="67" t="str">
        <f t="shared" si="6"/>
        <v>山梨県　北杜市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平成31年3月31日　北杜サイト太陽光発電所</v>
      </c>
      <c r="S6" s="71" t="str">
        <f t="shared" si="6"/>
        <v>令和10年4月30日　北杜サイト太陽光発電所</v>
      </c>
      <c r="T6" s="67" t="str">
        <f t="shared" si="6"/>
        <v>無</v>
      </c>
      <c r="U6" s="71" t="str">
        <f t="shared" si="6"/>
        <v>東京電力パワーグリッド株式会社 山梨総支社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2718</v>
      </c>
      <c r="AM6" s="69">
        <f t="shared" si="6"/>
        <v>2593</v>
      </c>
      <c r="AN6" s="69">
        <f t="shared" si="6"/>
        <v>2635</v>
      </c>
      <c r="AO6" s="69">
        <f t="shared" si="6"/>
        <v>2648</v>
      </c>
      <c r="AP6" s="69">
        <f t="shared" si="6"/>
        <v>2586</v>
      </c>
      <c r="AQ6" s="69">
        <f t="shared" si="6"/>
        <v>2718</v>
      </c>
      <c r="AR6" s="69">
        <f t="shared" si="6"/>
        <v>2593</v>
      </c>
      <c r="AS6" s="69">
        <f t="shared" si="6"/>
        <v>2635</v>
      </c>
      <c r="AT6" s="69">
        <f t="shared" si="6"/>
        <v>2648</v>
      </c>
      <c r="AU6" s="69">
        <f t="shared" si="6"/>
        <v>2586</v>
      </c>
      <c r="AV6" s="69" t="str">
        <f t="shared" si="6"/>
        <v>-</v>
      </c>
      <c r="AW6" s="69">
        <f t="shared" si="6"/>
        <v>103453</v>
      </c>
      <c r="AX6" s="69">
        <f t="shared" si="6"/>
        <v>103453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1</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2718</v>
      </c>
      <c r="AM7" s="80">
        <v>2593</v>
      </c>
      <c r="AN7" s="80">
        <v>2635</v>
      </c>
      <c r="AO7" s="80">
        <v>2648</v>
      </c>
      <c r="AP7" s="80">
        <v>2586</v>
      </c>
      <c r="AQ7" s="80">
        <v>2718</v>
      </c>
      <c r="AR7" s="80">
        <v>2593</v>
      </c>
      <c r="AS7" s="80">
        <v>2635</v>
      </c>
      <c r="AT7" s="80">
        <v>2648</v>
      </c>
      <c r="AU7" s="80">
        <v>2586</v>
      </c>
      <c r="AV7" s="80" t="s">
        <v>127</v>
      </c>
      <c r="AW7" s="80">
        <v>103453</v>
      </c>
      <c r="AX7" s="80">
        <v>103453</v>
      </c>
      <c r="AY7" s="83">
        <v>488.1</v>
      </c>
      <c r="AZ7" s="83">
        <v>299.7</v>
      </c>
      <c r="BA7" s="83">
        <v>127.7</v>
      </c>
      <c r="BB7" s="83">
        <v>123.8</v>
      </c>
      <c r="BC7" s="83">
        <v>231</v>
      </c>
      <c r="BD7" s="83">
        <v>124.4</v>
      </c>
      <c r="BE7" s="83">
        <v>118.8</v>
      </c>
      <c r="BF7" s="83">
        <v>88.8</v>
      </c>
      <c r="BG7" s="83">
        <v>121.3</v>
      </c>
      <c r="BH7" s="83">
        <v>123.2</v>
      </c>
      <c r="BI7" s="83">
        <v>100</v>
      </c>
      <c r="BJ7" s="83">
        <v>488.1</v>
      </c>
      <c r="BK7" s="83">
        <v>339.4</v>
      </c>
      <c r="BL7" s="83">
        <v>245.1</v>
      </c>
      <c r="BM7" s="83">
        <v>190.8</v>
      </c>
      <c r="BN7" s="83">
        <v>184.5</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9352.1</v>
      </c>
      <c r="CG7" s="83">
        <v>14887</v>
      </c>
      <c r="CH7" s="83">
        <v>33857.699999999997</v>
      </c>
      <c r="CI7" s="83">
        <v>34952.800000000003</v>
      </c>
      <c r="CJ7" s="83">
        <v>25657.4</v>
      </c>
      <c r="CK7" s="83">
        <v>17642.5</v>
      </c>
      <c r="CL7" s="83">
        <v>18815.8</v>
      </c>
      <c r="CM7" s="83">
        <v>22847.9</v>
      </c>
      <c r="CN7" s="83">
        <v>19199</v>
      </c>
      <c r="CO7" s="83">
        <v>19830.400000000001</v>
      </c>
      <c r="CP7" s="80">
        <v>98654</v>
      </c>
      <c r="CQ7" s="80">
        <v>77084</v>
      </c>
      <c r="CR7" s="80">
        <v>24684</v>
      </c>
      <c r="CS7" s="80">
        <v>21995</v>
      </c>
      <c r="CT7" s="80">
        <v>86914</v>
      </c>
      <c r="CU7" s="80">
        <v>58539</v>
      </c>
      <c r="CV7" s="80">
        <v>37685</v>
      </c>
      <c r="CW7" s="80">
        <v>2390</v>
      </c>
      <c r="CX7" s="80">
        <v>32739</v>
      </c>
      <c r="CY7" s="80">
        <v>34140</v>
      </c>
      <c r="CZ7" s="80">
        <v>1869</v>
      </c>
      <c r="DA7" s="83">
        <v>16.600000000000001</v>
      </c>
      <c r="DB7" s="83">
        <v>15.8</v>
      </c>
      <c r="DC7" s="83">
        <v>16.100000000000001</v>
      </c>
      <c r="DD7" s="83">
        <v>16.2</v>
      </c>
      <c r="DE7" s="83">
        <v>15.8</v>
      </c>
      <c r="DF7" s="83">
        <v>33.9</v>
      </c>
      <c r="DG7" s="83">
        <v>31</v>
      </c>
      <c r="DH7" s="83">
        <v>34.700000000000003</v>
      </c>
      <c r="DI7" s="83">
        <v>30</v>
      </c>
      <c r="DJ7" s="83">
        <v>30.2</v>
      </c>
      <c r="DK7" s="83">
        <v>7.6</v>
      </c>
      <c r="DL7" s="83">
        <v>5.6</v>
      </c>
      <c r="DM7" s="83">
        <v>1.5</v>
      </c>
      <c r="DN7" s="83">
        <v>0</v>
      </c>
      <c r="DO7" s="83">
        <v>0.2</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v>1869</v>
      </c>
      <c r="KW7" s="83">
        <v>16.600000000000001</v>
      </c>
      <c r="KX7" s="83">
        <v>15.8</v>
      </c>
      <c r="KY7" s="83">
        <v>16.100000000000001</v>
      </c>
      <c r="KZ7" s="83">
        <v>16.2</v>
      </c>
      <c r="LA7" s="83">
        <v>15.8</v>
      </c>
      <c r="LB7" s="83">
        <v>13.7</v>
      </c>
      <c r="LC7" s="83">
        <v>12</v>
      </c>
      <c r="LD7" s="83">
        <v>14.5</v>
      </c>
      <c r="LE7" s="83">
        <v>14.9</v>
      </c>
      <c r="LF7" s="83">
        <v>15.2</v>
      </c>
      <c r="LG7" s="83">
        <v>7.6</v>
      </c>
      <c r="LH7" s="83">
        <v>5.6</v>
      </c>
      <c r="LI7" s="83">
        <v>1.5</v>
      </c>
      <c r="LJ7" s="83">
        <v>0</v>
      </c>
      <c r="LK7" s="83">
        <v>0.2</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1</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1</v>
      </c>
      <c r="KX8" s="87" t="s">
        <v>132</v>
      </c>
      <c r="KY8" s="85"/>
      <c r="KZ8" s="85"/>
      <c r="LA8" s="85"/>
      <c r="LB8" s="85"/>
      <c r="LC8" s="86"/>
      <c r="LD8" s="85"/>
      <c r="LE8" s="85"/>
      <c r="LF8" s="85" t="str">
        <f>LG4</f>
        <v>修繕費比率（％）</v>
      </c>
      <c r="LG8" s="85" t="b">
        <f>IF(SUM($P$7,$NG$7:$NJ$7)=0,FALSE,TRUE)</f>
        <v>1</v>
      </c>
      <c r="LH8" s="87" t="s">
        <v>132</v>
      </c>
      <c r="LI8" s="85"/>
      <c r="LJ8" s="85"/>
      <c r="LK8" s="85"/>
      <c r="LL8" s="85"/>
      <c r="LM8" s="85"/>
      <c r="LN8" s="86"/>
      <c r="LO8" s="85"/>
      <c r="LP8" s="85" t="str">
        <f>LQ4</f>
        <v>企業債残高対料金収入比率（％）</v>
      </c>
      <c r="LQ8" s="85" t="b">
        <f>IF(SUM($P$7,$NG$7:$NJ$7)=0,FALSE,TRUE)</f>
        <v>1</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1</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（最大出力合計1,869kW）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（最大出力合計1,869kW）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140</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488.1</v>
      </c>
      <c r="AZ11" s="95">
        <f>AZ7</f>
        <v>299.7</v>
      </c>
      <c r="BA11" s="95">
        <f>BA7</f>
        <v>127.7</v>
      </c>
      <c r="BB11" s="95">
        <f>BB7</f>
        <v>123.8</v>
      </c>
      <c r="BC11" s="95">
        <f>BC7</f>
        <v>231</v>
      </c>
      <c r="BD11" s="84"/>
      <c r="BE11" s="84"/>
      <c r="BF11" s="84"/>
      <c r="BG11" s="84"/>
      <c r="BH11" s="84"/>
      <c r="BI11" s="94" t="s">
        <v>141</v>
      </c>
      <c r="BJ11" s="95">
        <f>BJ7</f>
        <v>488.1</v>
      </c>
      <c r="BK11" s="95">
        <f>BK7</f>
        <v>339.4</v>
      </c>
      <c r="BL11" s="95">
        <f>BL7</f>
        <v>245.1</v>
      </c>
      <c r="BM11" s="95">
        <f>BM7</f>
        <v>190.8</v>
      </c>
      <c r="BN11" s="95">
        <f>BN7</f>
        <v>184.5</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9352.1</v>
      </c>
      <c r="CG11" s="95">
        <f>CG7</f>
        <v>14887</v>
      </c>
      <c r="CH11" s="95">
        <f>CH7</f>
        <v>33857.699999999997</v>
      </c>
      <c r="CI11" s="95">
        <f>CI7</f>
        <v>34952.800000000003</v>
      </c>
      <c r="CJ11" s="95">
        <f>CJ7</f>
        <v>25657.4</v>
      </c>
      <c r="CK11" s="84"/>
      <c r="CL11" s="84"/>
      <c r="CM11" s="84"/>
      <c r="CN11" s="84"/>
      <c r="CO11" s="94" t="s">
        <v>141</v>
      </c>
      <c r="CP11" s="96">
        <f>CP7</f>
        <v>98654</v>
      </c>
      <c r="CQ11" s="96">
        <f>CQ7</f>
        <v>77084</v>
      </c>
      <c r="CR11" s="96">
        <f>CR7</f>
        <v>24684</v>
      </c>
      <c r="CS11" s="96">
        <f>CS7</f>
        <v>21995</v>
      </c>
      <c r="CT11" s="96">
        <f>CT7</f>
        <v>86914</v>
      </c>
      <c r="CU11" s="84"/>
      <c r="CV11" s="84"/>
      <c r="CW11" s="84"/>
      <c r="CX11" s="84"/>
      <c r="CY11" s="84"/>
      <c r="CZ11" s="94" t="s">
        <v>141</v>
      </c>
      <c r="DA11" s="95">
        <f>DA7</f>
        <v>16.600000000000001</v>
      </c>
      <c r="DB11" s="95">
        <f>DB7</f>
        <v>15.8</v>
      </c>
      <c r="DC11" s="95">
        <f>DC7</f>
        <v>16.100000000000001</v>
      </c>
      <c r="DD11" s="95">
        <f>DD7</f>
        <v>16.2</v>
      </c>
      <c r="DE11" s="95">
        <f>DE7</f>
        <v>15.8</v>
      </c>
      <c r="DF11" s="84"/>
      <c r="DG11" s="84"/>
      <c r="DH11" s="84"/>
      <c r="DI11" s="84"/>
      <c r="DJ11" s="94" t="s">
        <v>141</v>
      </c>
      <c r="DK11" s="95">
        <f>DK7</f>
        <v>7.6</v>
      </c>
      <c r="DL11" s="95">
        <f>DL7</f>
        <v>5.6</v>
      </c>
      <c r="DM11" s="95">
        <f>DM7</f>
        <v>1.5</v>
      </c>
      <c r="DN11" s="95">
        <f>DN7</f>
        <v>0</v>
      </c>
      <c r="DO11" s="95">
        <f>DO7</f>
        <v>0.2</v>
      </c>
      <c r="DP11" s="84"/>
      <c r="DQ11" s="84"/>
      <c r="DR11" s="84"/>
      <c r="DS11" s="84"/>
      <c r="DT11" s="94" t="s">
        <v>141</v>
      </c>
      <c r="DU11" s="95">
        <f>DU7</f>
        <v>0</v>
      </c>
      <c r="DV11" s="95">
        <f>DV7</f>
        <v>0</v>
      </c>
      <c r="DW11" s="95">
        <f>DW7</f>
        <v>0</v>
      </c>
      <c r="DX11" s="95">
        <f>DX7</f>
        <v>0</v>
      </c>
      <c r="DY11" s="95">
        <f>DY7</f>
        <v>0</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100</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f>KW7</f>
        <v>16.600000000000001</v>
      </c>
      <c r="KX11" s="95">
        <f>KX7</f>
        <v>15.8</v>
      </c>
      <c r="KY11" s="95">
        <f>KY7</f>
        <v>16.100000000000001</v>
      </c>
      <c r="KZ11" s="95">
        <f>KZ7</f>
        <v>16.2</v>
      </c>
      <c r="LA11" s="95">
        <f>LA7</f>
        <v>15.8</v>
      </c>
      <c r="LB11" s="84"/>
      <c r="LC11" s="84"/>
      <c r="LD11" s="84"/>
      <c r="LE11" s="84"/>
      <c r="LF11" s="94" t="s">
        <v>141</v>
      </c>
      <c r="LG11" s="95">
        <f>LG7</f>
        <v>7.6</v>
      </c>
      <c r="LH11" s="95">
        <f>LH7</f>
        <v>5.6</v>
      </c>
      <c r="LI11" s="95">
        <f>LI7</f>
        <v>1.5</v>
      </c>
      <c r="LJ11" s="95">
        <f>LJ7</f>
        <v>0</v>
      </c>
      <c r="LK11" s="95">
        <f>LK7</f>
        <v>0.2</v>
      </c>
      <c r="LL11" s="84"/>
      <c r="LM11" s="84"/>
      <c r="LN11" s="84"/>
      <c r="LO11" s="84"/>
      <c r="LP11" s="94" t="s">
        <v>141</v>
      </c>
      <c r="LQ11" s="95">
        <f>LQ7</f>
        <v>0</v>
      </c>
      <c r="LR11" s="95">
        <f>LR7</f>
        <v>0</v>
      </c>
      <c r="LS11" s="95">
        <f>LS7</f>
        <v>0</v>
      </c>
      <c r="LT11" s="95">
        <f>LT7</f>
        <v>0</v>
      </c>
      <c r="LU11" s="95">
        <f>LU7</f>
        <v>0</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142</v>
      </c>
      <c r="AY12" s="95">
        <f>BD7</f>
        <v>124.4</v>
      </c>
      <c r="AZ12" s="95">
        <f>BE7</f>
        <v>118.8</v>
      </c>
      <c r="BA12" s="95">
        <f>BF7</f>
        <v>88.8</v>
      </c>
      <c r="BB12" s="95">
        <f>BG7</f>
        <v>121.3</v>
      </c>
      <c r="BC12" s="95">
        <f>BH7</f>
        <v>123.2</v>
      </c>
      <c r="BD12" s="84"/>
      <c r="BE12" s="84"/>
      <c r="BF12" s="84"/>
      <c r="BG12" s="84"/>
      <c r="BH12" s="84"/>
      <c r="BI12" s="94" t="s">
        <v>142</v>
      </c>
      <c r="BJ12" s="95">
        <f>BO7</f>
        <v>324.60000000000002</v>
      </c>
      <c r="BK12" s="95">
        <f>BP7</f>
        <v>255.4</v>
      </c>
      <c r="BL12" s="95">
        <f>BQ7</f>
        <v>269.8</v>
      </c>
      <c r="BM12" s="95">
        <f>BR7</f>
        <v>247.9</v>
      </c>
      <c r="BN12" s="95">
        <f>BS7</f>
        <v>240.1</v>
      </c>
      <c r="BO12" s="84"/>
      <c r="BP12" s="84"/>
      <c r="BQ12" s="84"/>
      <c r="BR12" s="84"/>
      <c r="BS12" s="84"/>
      <c r="BT12" s="94" t="s">
        <v>142</v>
      </c>
      <c r="BU12" s="95" t="str">
        <f>BZ7</f>
        <v>-</v>
      </c>
      <c r="BV12" s="95" t="str">
        <f>CA7</f>
        <v>-</v>
      </c>
      <c r="BW12" s="95" t="str">
        <f>CB7</f>
        <v>-</v>
      </c>
      <c r="BX12" s="95" t="str">
        <f>CC7</f>
        <v>-</v>
      </c>
      <c r="BY12" s="95" t="str">
        <f>CD7</f>
        <v>-</v>
      </c>
      <c r="BZ12" s="84"/>
      <c r="CA12" s="84"/>
      <c r="CB12" s="84"/>
      <c r="CC12" s="84"/>
      <c r="CD12" s="84"/>
      <c r="CE12" s="94" t="s">
        <v>142</v>
      </c>
      <c r="CF12" s="95">
        <f>CK7</f>
        <v>17642.5</v>
      </c>
      <c r="CG12" s="95">
        <f>CL7</f>
        <v>18815.8</v>
      </c>
      <c r="CH12" s="95">
        <f>CM7</f>
        <v>22847.9</v>
      </c>
      <c r="CI12" s="95">
        <f>CN7</f>
        <v>19199</v>
      </c>
      <c r="CJ12" s="95">
        <f>CO7</f>
        <v>19830.400000000001</v>
      </c>
      <c r="CK12" s="84"/>
      <c r="CL12" s="84"/>
      <c r="CM12" s="84"/>
      <c r="CN12" s="84"/>
      <c r="CO12" s="94" t="s">
        <v>142</v>
      </c>
      <c r="CP12" s="96">
        <f>CU7</f>
        <v>58539</v>
      </c>
      <c r="CQ12" s="96">
        <f>CV7</f>
        <v>37685</v>
      </c>
      <c r="CR12" s="96">
        <f>CW7</f>
        <v>2390</v>
      </c>
      <c r="CS12" s="96">
        <f>CX7</f>
        <v>32739</v>
      </c>
      <c r="CT12" s="96">
        <f>CY7</f>
        <v>34140</v>
      </c>
      <c r="CU12" s="84"/>
      <c r="CV12" s="84"/>
      <c r="CW12" s="84"/>
      <c r="CX12" s="84"/>
      <c r="CY12" s="84"/>
      <c r="CZ12" s="94" t="s">
        <v>142</v>
      </c>
      <c r="DA12" s="95">
        <f>DF7</f>
        <v>33.9</v>
      </c>
      <c r="DB12" s="95">
        <f>DG7</f>
        <v>31</v>
      </c>
      <c r="DC12" s="95">
        <f>DH7</f>
        <v>34.700000000000003</v>
      </c>
      <c r="DD12" s="95">
        <f>DI7</f>
        <v>30</v>
      </c>
      <c r="DE12" s="95">
        <f>DJ7</f>
        <v>30.2</v>
      </c>
      <c r="DF12" s="84"/>
      <c r="DG12" s="84"/>
      <c r="DH12" s="84"/>
      <c r="DI12" s="84"/>
      <c r="DJ12" s="94" t="s">
        <v>142</v>
      </c>
      <c r="DK12" s="95">
        <f>DP7</f>
        <v>14.6</v>
      </c>
      <c r="DL12" s="95">
        <f>DQ7</f>
        <v>17.5</v>
      </c>
      <c r="DM12" s="95">
        <f>DR7</f>
        <v>14.4</v>
      </c>
      <c r="DN12" s="95">
        <f>DS7</f>
        <v>11.8</v>
      </c>
      <c r="DO12" s="95">
        <f>DT7</f>
        <v>14.2</v>
      </c>
      <c r="DP12" s="84"/>
      <c r="DQ12" s="84"/>
      <c r="DR12" s="84"/>
      <c r="DS12" s="84"/>
      <c r="DT12" s="94" t="s">
        <v>142</v>
      </c>
      <c r="DU12" s="95">
        <f>DZ7</f>
        <v>109.9</v>
      </c>
      <c r="DV12" s="95">
        <f>EA7</f>
        <v>107.3</v>
      </c>
      <c r="DW12" s="95">
        <f>EB7</f>
        <v>104.1</v>
      </c>
      <c r="DX12" s="95">
        <f>EC7</f>
        <v>136</v>
      </c>
      <c r="DY12" s="95">
        <f>ED7</f>
        <v>133.5</v>
      </c>
      <c r="DZ12" s="84"/>
      <c r="EA12" s="84"/>
      <c r="EB12" s="84"/>
      <c r="EC12" s="84"/>
      <c r="ED12" s="94" t="s">
        <v>142</v>
      </c>
      <c r="EE12" s="95" t="str">
        <f>EJ7</f>
        <v>-</v>
      </c>
      <c r="EF12" s="95" t="str">
        <f>EK7</f>
        <v>-</v>
      </c>
      <c r="EG12" s="95" t="str">
        <f>EL7</f>
        <v>-</v>
      </c>
      <c r="EH12" s="95" t="str">
        <f>EM7</f>
        <v>-</v>
      </c>
      <c r="EI12" s="95" t="str">
        <f>EN7</f>
        <v>-</v>
      </c>
      <c r="EJ12" s="84"/>
      <c r="EK12" s="84"/>
      <c r="EL12" s="84"/>
      <c r="EM12" s="84"/>
      <c r="EN12" s="94" t="s">
        <v>142</v>
      </c>
      <c r="EO12" s="95">
        <f>ET7</f>
        <v>72.5</v>
      </c>
      <c r="EP12" s="95">
        <f>EU7</f>
        <v>75.599999999999994</v>
      </c>
      <c r="EQ12" s="95">
        <f>EV7</f>
        <v>78.8</v>
      </c>
      <c r="ER12" s="95">
        <f>EW7</f>
        <v>87.3</v>
      </c>
      <c r="ES12" s="95">
        <f>EX7</f>
        <v>82.1</v>
      </c>
      <c r="ET12" s="84"/>
      <c r="EU12" s="84"/>
      <c r="EV12" s="84"/>
      <c r="EW12" s="84"/>
      <c r="EX12" s="84"/>
      <c r="EY12" s="94" t="s">
        <v>142</v>
      </c>
      <c r="EZ12" s="95" t="str">
        <f>IF($EZ$8,FE7,"-")</f>
        <v>-</v>
      </c>
      <c r="FA12" s="95" t="str">
        <f>IF($EZ$8,FF7,"-")</f>
        <v>-</v>
      </c>
      <c r="FB12" s="95" t="str">
        <f>IF($EZ$8,FG7,"-")</f>
        <v>-</v>
      </c>
      <c r="FC12" s="95" t="str">
        <f>IF($EZ$8,FH7,"-")</f>
        <v>-</v>
      </c>
      <c r="FD12" s="95" t="str">
        <f>IF($EZ$8,FI7,"-")</f>
        <v>-</v>
      </c>
      <c r="FE12" s="84"/>
      <c r="FF12" s="84"/>
      <c r="FG12" s="84"/>
      <c r="FH12" s="84"/>
      <c r="FI12" s="94" t="s">
        <v>142</v>
      </c>
      <c r="FJ12" s="95" t="str">
        <f>IF($FJ$8,FO7,"-")</f>
        <v>-</v>
      </c>
      <c r="FK12" s="95" t="str">
        <f>IF($FJ$8,FP7,"-")</f>
        <v>-</v>
      </c>
      <c r="FL12" s="95" t="str">
        <f>IF($FJ$8,FQ7,"-")</f>
        <v>-</v>
      </c>
      <c r="FM12" s="95" t="str">
        <f>IF($FJ$8,FR7,"-")</f>
        <v>-</v>
      </c>
      <c r="FN12" s="95" t="str">
        <f>IF($FJ$8,FS7,"-")</f>
        <v>-</v>
      </c>
      <c r="FO12" s="84"/>
      <c r="FP12" s="84"/>
      <c r="FQ12" s="84"/>
      <c r="FR12" s="84"/>
      <c r="FS12" s="94" t="s">
        <v>142</v>
      </c>
      <c r="FT12" s="95" t="str">
        <f>IF($FT$8,FY7,"-")</f>
        <v>-</v>
      </c>
      <c r="FU12" s="95" t="str">
        <f>IF($FT$8,FZ7,"-")</f>
        <v>-</v>
      </c>
      <c r="FV12" s="95" t="str">
        <f>IF($FT$8,GA7,"-")</f>
        <v>-</v>
      </c>
      <c r="FW12" s="95" t="str">
        <f>IF($FT$8,GB7,"-")</f>
        <v>-</v>
      </c>
      <c r="FX12" s="95" t="str">
        <f>IF($FT$8,GC7,"-")</f>
        <v>-</v>
      </c>
      <c r="FY12" s="84"/>
      <c r="FZ12" s="84"/>
      <c r="GA12" s="84"/>
      <c r="GB12" s="84"/>
      <c r="GC12" s="94" t="s">
        <v>142</v>
      </c>
      <c r="GD12" s="95" t="str">
        <f>IF($GD$8,GI7,"-")</f>
        <v>-</v>
      </c>
      <c r="GE12" s="95" t="str">
        <f>IF($GD$8,GJ7,"-")</f>
        <v>-</v>
      </c>
      <c r="GF12" s="95" t="str">
        <f>IF($GD$8,GK7,"-")</f>
        <v>-</v>
      </c>
      <c r="GG12" s="95" t="str">
        <f>IF($GD$8,GL7,"-")</f>
        <v>-</v>
      </c>
      <c r="GH12" s="95" t="str">
        <f>IF($GD$8,GM7,"-")</f>
        <v>-</v>
      </c>
      <c r="GI12" s="84"/>
      <c r="GJ12" s="84"/>
      <c r="GK12" s="84"/>
      <c r="GL12" s="84"/>
      <c r="GM12" s="94" t="s">
        <v>142</v>
      </c>
      <c r="GN12" s="95" t="str">
        <f>IF($GN$8,GS7,"-")</f>
        <v>-</v>
      </c>
      <c r="GO12" s="95" t="str">
        <f>IF($GN$8,GT7,"-")</f>
        <v>-</v>
      </c>
      <c r="GP12" s="95" t="str">
        <f>IF($GN$8,GU7,"-")</f>
        <v>-</v>
      </c>
      <c r="GQ12" s="95" t="str">
        <f>IF($GN$8,GV7,"-")</f>
        <v>-</v>
      </c>
      <c r="GR12" s="95" t="str">
        <f>IF($GN$8,GW7,"-")</f>
        <v>-</v>
      </c>
      <c r="GS12" s="84"/>
      <c r="GT12" s="84"/>
      <c r="GU12" s="84"/>
      <c r="GV12" s="84"/>
      <c r="GW12" s="84"/>
      <c r="GX12" s="94" t="s">
        <v>142</v>
      </c>
      <c r="GY12" s="95" t="str">
        <f>IF($GY$8,HD7,"-")</f>
        <v>-</v>
      </c>
      <c r="GZ12" s="95" t="str">
        <f>IF($GY$8,HE7,"-")</f>
        <v>-</v>
      </c>
      <c r="HA12" s="95" t="str">
        <f>IF($GY$8,HF7,"-")</f>
        <v>-</v>
      </c>
      <c r="HB12" s="95" t="str">
        <f>IF($GY$8,HG7,"-")</f>
        <v>-</v>
      </c>
      <c r="HC12" s="95" t="str">
        <f>IF($GY$8,HH7,"-")</f>
        <v>-</v>
      </c>
      <c r="HD12" s="84"/>
      <c r="HE12" s="84"/>
      <c r="HF12" s="84"/>
      <c r="HG12" s="84"/>
      <c r="HH12" s="94" t="s">
        <v>142</v>
      </c>
      <c r="HI12" s="95" t="str">
        <f>IF($HI$8,HN7,"-")</f>
        <v>-</v>
      </c>
      <c r="HJ12" s="95" t="str">
        <f>IF($HI$8,HO7,"-")</f>
        <v>-</v>
      </c>
      <c r="HK12" s="95" t="str">
        <f>IF($HI$8,HP7,"-")</f>
        <v>-</v>
      </c>
      <c r="HL12" s="95" t="str">
        <f>IF($HI$8,HQ7,"-")</f>
        <v>-</v>
      </c>
      <c r="HM12" s="95" t="str">
        <f>IF($HI$8,HR7,"-")</f>
        <v>-</v>
      </c>
      <c r="HN12" s="84"/>
      <c r="HO12" s="84"/>
      <c r="HP12" s="84"/>
      <c r="HQ12" s="84"/>
      <c r="HR12" s="94" t="s">
        <v>142</v>
      </c>
      <c r="HS12" s="95" t="str">
        <f>IF($HS$8,HX7,"-")</f>
        <v>-</v>
      </c>
      <c r="HT12" s="95" t="str">
        <f>IF($HS$8,HY7,"-")</f>
        <v>-</v>
      </c>
      <c r="HU12" s="95" t="str">
        <f>IF($HS$8,HZ7,"-")</f>
        <v>-</v>
      </c>
      <c r="HV12" s="95" t="str">
        <f>IF($HS$8,IA7,"-")</f>
        <v>-</v>
      </c>
      <c r="HW12" s="95" t="str">
        <f>IF($HS$8,IB7,"-")</f>
        <v>-</v>
      </c>
      <c r="HX12" s="84"/>
      <c r="HY12" s="84"/>
      <c r="HZ12" s="84"/>
      <c r="IA12" s="84"/>
      <c r="IB12" s="94" t="s">
        <v>142</v>
      </c>
      <c r="IC12" s="95" t="str">
        <f>IF($IC$8,IH7,"-")</f>
        <v>-</v>
      </c>
      <c r="ID12" s="95" t="str">
        <f>IF($IC$8,II7,"-")</f>
        <v>-</v>
      </c>
      <c r="IE12" s="95" t="str">
        <f>IF($IC$8,IJ7,"-")</f>
        <v>-</v>
      </c>
      <c r="IF12" s="95" t="str">
        <f>IF($IC$8,IK7,"-")</f>
        <v>-</v>
      </c>
      <c r="IG12" s="95" t="str">
        <f>IF($IC$8,IL7,"-")</f>
        <v>-</v>
      </c>
      <c r="IH12" s="84"/>
      <c r="II12" s="84"/>
      <c r="IJ12" s="84"/>
      <c r="IK12" s="84"/>
      <c r="IL12" s="94" t="s">
        <v>142</v>
      </c>
      <c r="IM12" s="95" t="str">
        <f>IF($IM$8,IR7,"-")</f>
        <v>-</v>
      </c>
      <c r="IN12" s="95" t="str">
        <f>IF($IM$8,IS7,"-")</f>
        <v>-</v>
      </c>
      <c r="IO12" s="95" t="str">
        <f>IF($IM$8,IT7,"-")</f>
        <v>-</v>
      </c>
      <c r="IP12" s="95" t="str">
        <f>IF($IM$8,IU7,"-")</f>
        <v>-</v>
      </c>
      <c r="IQ12" s="95" t="str">
        <f>IF($IM$8,IV7,"-")</f>
        <v>-</v>
      </c>
      <c r="IR12" s="84"/>
      <c r="IS12" s="84"/>
      <c r="IT12" s="84"/>
      <c r="IU12" s="84"/>
      <c r="IV12" s="84"/>
      <c r="IW12" s="94" t="s">
        <v>142</v>
      </c>
      <c r="IX12" s="95" t="str">
        <f>IF($IX$8,JC7,"-")</f>
        <v>-</v>
      </c>
      <c r="IY12" s="95" t="str">
        <f>IF($IX$8,JD7,"-")</f>
        <v>-</v>
      </c>
      <c r="IZ12" s="95" t="str">
        <f>IF($IX$8,JE7,"-")</f>
        <v>-</v>
      </c>
      <c r="JA12" s="95" t="str">
        <f>IF($IX$8,JF7,"-")</f>
        <v>-</v>
      </c>
      <c r="JB12" s="95" t="str">
        <f>IF($IX$8,JG7,"-")</f>
        <v>-</v>
      </c>
      <c r="JC12" s="84"/>
      <c r="JD12" s="84"/>
      <c r="JE12" s="84"/>
      <c r="JF12" s="84"/>
      <c r="JG12" s="94" t="s">
        <v>142</v>
      </c>
      <c r="JH12" s="95" t="str">
        <f>IF($JH$8,JM7,"-")</f>
        <v>-</v>
      </c>
      <c r="JI12" s="95" t="str">
        <f>IF($JH$8,JN7,"-")</f>
        <v>-</v>
      </c>
      <c r="JJ12" s="95" t="str">
        <f>IF($JH$8,JO7,"-")</f>
        <v>-</v>
      </c>
      <c r="JK12" s="95" t="str">
        <f>IF($JH$8,JP7,"-")</f>
        <v>-</v>
      </c>
      <c r="JL12" s="95" t="str">
        <f>IF($JH$8,JQ7,"-")</f>
        <v>-</v>
      </c>
      <c r="JM12" s="84"/>
      <c r="JN12" s="84"/>
      <c r="JO12" s="84"/>
      <c r="JP12" s="84"/>
      <c r="JQ12" s="94" t="s">
        <v>142</v>
      </c>
      <c r="JR12" s="95" t="str">
        <f>IF($JR$8,JW7,"-")</f>
        <v>-</v>
      </c>
      <c r="JS12" s="95" t="str">
        <f>IF($JR$8,JX7,"-")</f>
        <v>-</v>
      </c>
      <c r="JT12" s="95" t="str">
        <f>IF($JR$8,JY7,"-")</f>
        <v>-</v>
      </c>
      <c r="JU12" s="95" t="str">
        <f>IF($JR$8,JZ7,"-")</f>
        <v>-</v>
      </c>
      <c r="JV12" s="95" t="str">
        <f>IF($JR$8,KA7,"-")</f>
        <v>-</v>
      </c>
      <c r="JW12" s="84"/>
      <c r="JX12" s="84"/>
      <c r="JY12" s="84"/>
      <c r="JZ12" s="84"/>
      <c r="KA12" s="94" t="s">
        <v>142</v>
      </c>
      <c r="KB12" s="95" t="str">
        <f>IF($KB$8,KG7,"-")</f>
        <v>-</v>
      </c>
      <c r="KC12" s="95" t="str">
        <f>IF($KB$8,KH7,"-")</f>
        <v>-</v>
      </c>
      <c r="KD12" s="95" t="str">
        <f>IF($KB$8,KI7,"-")</f>
        <v>-</v>
      </c>
      <c r="KE12" s="95" t="str">
        <f>IF($KB$8,KJ7,"-")</f>
        <v>-</v>
      </c>
      <c r="KF12" s="95" t="str">
        <f>IF($KB$8,KK7,"-")</f>
        <v>-</v>
      </c>
      <c r="KG12" s="84"/>
      <c r="KH12" s="84"/>
      <c r="KI12" s="84"/>
      <c r="KJ12" s="84"/>
      <c r="KK12" s="94" t="s">
        <v>142</v>
      </c>
      <c r="KL12" s="95" t="str">
        <f>IF($KL$8,KQ7,"-")</f>
        <v>-</v>
      </c>
      <c r="KM12" s="95" t="str">
        <f>IF($KL$8,KR7,"-")</f>
        <v>-</v>
      </c>
      <c r="KN12" s="95" t="str">
        <f>IF($KL$8,KS7,"-")</f>
        <v>-</v>
      </c>
      <c r="KO12" s="95" t="str">
        <f>IF($KL$8,KT7,"-")</f>
        <v>-</v>
      </c>
      <c r="KP12" s="95" t="str">
        <f>IF($KL$8,KU7,"-")</f>
        <v>-</v>
      </c>
      <c r="KQ12" s="84"/>
      <c r="KR12" s="84"/>
      <c r="KS12" s="84"/>
      <c r="KT12" s="84"/>
      <c r="KU12" s="84"/>
      <c r="KV12" s="94" t="s">
        <v>142</v>
      </c>
      <c r="KW12" s="95">
        <f>IF($KW$8,LB7,"-")</f>
        <v>13.7</v>
      </c>
      <c r="KX12" s="95">
        <f>IF($KW$8,LC7,"-")</f>
        <v>12</v>
      </c>
      <c r="KY12" s="95">
        <f>IF($KW$8,LD7,"-")</f>
        <v>14.5</v>
      </c>
      <c r="KZ12" s="95">
        <f>IF($KW$8,LE7,"-")</f>
        <v>14.9</v>
      </c>
      <c r="LA12" s="95">
        <f>IF($KW$8,LF7,"-")</f>
        <v>15.2</v>
      </c>
      <c r="LB12" s="84"/>
      <c r="LC12" s="84"/>
      <c r="LD12" s="84"/>
      <c r="LE12" s="84"/>
      <c r="LF12" s="94" t="s">
        <v>142</v>
      </c>
      <c r="LG12" s="95">
        <f>IF($LG$8,LL7,"-")</f>
        <v>2.5</v>
      </c>
      <c r="LH12" s="95">
        <f>IF($LG$8,LM7,"-")</f>
        <v>0.3</v>
      </c>
      <c r="LI12" s="95">
        <f>IF($LG$8,LN7,"-")</f>
        <v>0.3</v>
      </c>
      <c r="LJ12" s="95">
        <f>IF($LG$8,LO7,"-")</f>
        <v>0.3</v>
      </c>
      <c r="LK12" s="95">
        <f>IF($LG$8,LP7,"-")</f>
        <v>0.7</v>
      </c>
      <c r="LL12" s="84"/>
      <c r="LM12" s="84"/>
      <c r="LN12" s="84"/>
      <c r="LO12" s="84"/>
      <c r="LP12" s="94" t="s">
        <v>142</v>
      </c>
      <c r="LQ12" s="95">
        <f>IF($LQ$8,LV7,"-")</f>
        <v>259</v>
      </c>
      <c r="LR12" s="95">
        <f>IF($LQ$8,LW7,"-")</f>
        <v>197.2</v>
      </c>
      <c r="LS12" s="95">
        <f>IF($LQ$8,LX7,"-")</f>
        <v>181.3</v>
      </c>
      <c r="LT12" s="95">
        <f>IF($LQ$8,LY7,"-")</f>
        <v>164.9</v>
      </c>
      <c r="LU12" s="95">
        <f>IF($LQ$8,LZ7,"-")</f>
        <v>146.19999999999999</v>
      </c>
      <c r="LV12" s="84"/>
      <c r="LW12" s="84"/>
      <c r="LX12" s="84"/>
      <c r="LY12" s="84"/>
      <c r="LZ12" s="94" t="s">
        <v>142</v>
      </c>
      <c r="MA12" s="95" t="str">
        <f>IF($MA$8,MF7,"-")</f>
        <v>-</v>
      </c>
      <c r="MB12" s="95" t="str">
        <f>IF($MA$8,MG7,"-")</f>
        <v>-</v>
      </c>
      <c r="MC12" s="95" t="str">
        <f>IF($MA$8,MH7,"-")</f>
        <v>-</v>
      </c>
      <c r="MD12" s="95" t="str">
        <f>IF($MA$8,MI7,"-")</f>
        <v>-</v>
      </c>
      <c r="ME12" s="95" t="str">
        <f>IF($MA$8,MJ7,"-")</f>
        <v>-</v>
      </c>
      <c r="MF12" s="84"/>
      <c r="MG12" s="84"/>
      <c r="MH12" s="84"/>
      <c r="MI12" s="84"/>
      <c r="MJ12" s="94" t="s">
        <v>142</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143</v>
      </c>
      <c r="AY13" s="95">
        <f>$BI$7</f>
        <v>100</v>
      </c>
      <c r="AZ13" s="95">
        <f>$BI$7</f>
        <v>100</v>
      </c>
      <c r="BA13" s="95">
        <f>$BI$7</f>
        <v>100</v>
      </c>
      <c r="BB13" s="95">
        <f>$BI$7</f>
        <v>100</v>
      </c>
      <c r="BC13" s="95">
        <f>$BI$7</f>
        <v>100</v>
      </c>
      <c r="BD13" s="84"/>
      <c r="BE13" s="84"/>
      <c r="BF13" s="84"/>
      <c r="BG13" s="84"/>
      <c r="BH13" s="84"/>
      <c r="BI13" s="94" t="s">
        <v>143</v>
      </c>
      <c r="BJ13" s="95">
        <f>$BT$7</f>
        <v>100</v>
      </c>
      <c r="BK13" s="95">
        <f>$BT$7</f>
        <v>100</v>
      </c>
      <c r="BL13" s="95">
        <f>$BT$7</f>
        <v>100</v>
      </c>
      <c r="BM13" s="95">
        <f>$BT$7</f>
        <v>100</v>
      </c>
      <c r="BN13" s="95">
        <f>$BT$7</f>
        <v>100</v>
      </c>
      <c r="BO13" s="84"/>
      <c r="BP13" s="84"/>
      <c r="BQ13" s="84"/>
      <c r="BR13" s="84"/>
      <c r="BS13" s="84"/>
      <c r="BT13" s="94" t="s">
        <v>143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144</v>
      </c>
      <c r="C14" s="99"/>
      <c r="D14" s="100"/>
      <c r="E14" s="99"/>
      <c r="F14" s="206" t="s">
        <v>145</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146</v>
      </c>
      <c r="C15" s="196"/>
      <c r="D15" s="100"/>
      <c r="E15" s="97">
        <v>1</v>
      </c>
      <c r="F15" s="196" t="s">
        <v>147</v>
      </c>
      <c r="G15" s="196"/>
      <c r="H15" s="102" t="s">
        <v>148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149</v>
      </c>
      <c r="AY15" s="103"/>
      <c r="AZ15" s="103"/>
      <c r="BA15" s="103"/>
      <c r="BB15" s="103"/>
      <c r="BC15" s="103"/>
      <c r="BD15" s="100"/>
      <c r="BE15" s="100"/>
      <c r="BF15" s="100"/>
      <c r="BG15" s="100"/>
      <c r="BH15" s="100"/>
      <c r="BI15" s="101" t="s">
        <v>149</v>
      </c>
      <c r="BJ15" s="103"/>
      <c r="BK15" s="103"/>
      <c r="BL15" s="103"/>
      <c r="BM15" s="103"/>
      <c r="BN15" s="103"/>
      <c r="BO15" s="100"/>
      <c r="BP15" s="100"/>
      <c r="BQ15" s="100"/>
      <c r="BR15" s="100"/>
      <c r="BS15" s="100"/>
      <c r="BT15" s="101" t="s">
        <v>149</v>
      </c>
      <c r="BU15" s="103"/>
      <c r="BV15" s="103"/>
      <c r="BW15" s="103"/>
      <c r="BX15" s="103"/>
      <c r="BY15" s="103"/>
      <c r="BZ15" s="100"/>
      <c r="CA15" s="100"/>
      <c r="CB15" s="100"/>
      <c r="CC15" s="100"/>
      <c r="CD15" s="100"/>
      <c r="CE15" s="101" t="s">
        <v>149</v>
      </c>
      <c r="CF15" s="103"/>
      <c r="CG15" s="103"/>
      <c r="CH15" s="103"/>
      <c r="CI15" s="103"/>
      <c r="CJ15" s="103"/>
      <c r="CK15" s="100"/>
      <c r="CL15" s="100"/>
      <c r="CM15" s="100"/>
      <c r="CN15" s="100"/>
      <c r="CO15" s="101" t="s">
        <v>149</v>
      </c>
      <c r="CP15" s="103"/>
      <c r="CQ15" s="103"/>
      <c r="CR15" s="103"/>
      <c r="CS15" s="103"/>
      <c r="CT15" s="103"/>
      <c r="CU15" s="100"/>
      <c r="CV15" s="100"/>
      <c r="CW15" s="100"/>
      <c r="CX15" s="100"/>
      <c r="CY15" s="100"/>
      <c r="CZ15" s="101" t="s">
        <v>149</v>
      </c>
      <c r="DA15" s="103"/>
      <c r="DB15" s="103"/>
      <c r="DC15" s="103"/>
      <c r="DD15" s="103"/>
      <c r="DE15" s="103"/>
      <c r="DF15" s="100"/>
      <c r="DG15" s="100"/>
      <c r="DH15" s="100"/>
      <c r="DI15" s="100"/>
      <c r="DJ15" s="101" t="s">
        <v>149</v>
      </c>
      <c r="DK15" s="103"/>
      <c r="DL15" s="103"/>
      <c r="DM15" s="103"/>
      <c r="DN15" s="103"/>
      <c r="DO15" s="103"/>
      <c r="DP15" s="100"/>
      <c r="DQ15" s="100"/>
      <c r="DR15" s="100"/>
      <c r="DS15" s="100"/>
      <c r="DT15" s="101" t="s">
        <v>149</v>
      </c>
      <c r="DU15" s="103"/>
      <c r="DV15" s="103"/>
      <c r="DW15" s="103"/>
      <c r="DX15" s="103"/>
      <c r="DY15" s="103"/>
      <c r="DZ15" s="100"/>
      <c r="EA15" s="100"/>
      <c r="EB15" s="100"/>
      <c r="EC15" s="100"/>
      <c r="ED15" s="101" t="s">
        <v>149</v>
      </c>
      <c r="EE15" s="103"/>
      <c r="EF15" s="103"/>
      <c r="EG15" s="103"/>
      <c r="EH15" s="103"/>
      <c r="EI15" s="103"/>
      <c r="EJ15" s="100"/>
      <c r="EK15" s="100"/>
      <c r="EL15" s="100"/>
      <c r="EM15" s="100"/>
      <c r="EN15" s="101" t="s">
        <v>149</v>
      </c>
      <c r="EO15" s="103"/>
      <c r="EP15" s="103"/>
      <c r="EQ15" s="103"/>
      <c r="ER15" s="103"/>
      <c r="ES15" s="103"/>
      <c r="ET15" s="100"/>
      <c r="EU15" s="100"/>
      <c r="EV15" s="100"/>
      <c r="EW15" s="100"/>
      <c r="EX15" s="100"/>
      <c r="EY15" s="101" t="s">
        <v>149</v>
      </c>
      <c r="EZ15" s="103"/>
      <c r="FA15" s="103"/>
      <c r="FB15" s="103"/>
      <c r="FC15" s="103"/>
      <c r="FD15" s="103"/>
      <c r="FE15" s="100"/>
      <c r="FF15" s="100"/>
      <c r="FG15" s="100"/>
      <c r="FH15" s="100"/>
      <c r="FI15" s="101" t="s">
        <v>149</v>
      </c>
      <c r="FJ15" s="103"/>
      <c r="FK15" s="103"/>
      <c r="FL15" s="103"/>
      <c r="FM15" s="103"/>
      <c r="FN15" s="103"/>
      <c r="FO15" s="100"/>
      <c r="FP15" s="100"/>
      <c r="FQ15" s="100"/>
      <c r="FR15" s="100"/>
      <c r="FS15" s="101" t="s">
        <v>149</v>
      </c>
      <c r="FT15" s="103"/>
      <c r="FU15" s="103"/>
      <c r="FV15" s="103"/>
      <c r="FW15" s="103"/>
      <c r="FX15" s="103"/>
      <c r="FY15" s="100"/>
      <c r="FZ15" s="100"/>
      <c r="GA15" s="100"/>
      <c r="GB15" s="100"/>
      <c r="GC15" s="101" t="s">
        <v>149</v>
      </c>
      <c r="GD15" s="103"/>
      <c r="GE15" s="103"/>
      <c r="GF15" s="103"/>
      <c r="GG15" s="103"/>
      <c r="GH15" s="103"/>
      <c r="GI15" s="100"/>
      <c r="GJ15" s="100"/>
      <c r="GK15" s="100"/>
      <c r="GL15" s="100"/>
      <c r="GM15" s="101" t="s">
        <v>149</v>
      </c>
      <c r="GN15" s="103"/>
      <c r="GO15" s="103"/>
      <c r="GP15" s="103"/>
      <c r="GQ15" s="103"/>
      <c r="GR15" s="103"/>
      <c r="GS15" s="100"/>
      <c r="GT15" s="100"/>
      <c r="GU15" s="100"/>
      <c r="GV15" s="100"/>
      <c r="GW15" s="100"/>
      <c r="GX15" s="101" t="s">
        <v>149</v>
      </c>
      <c r="GY15" s="103"/>
      <c r="GZ15" s="103"/>
      <c r="HA15" s="103"/>
      <c r="HB15" s="103"/>
      <c r="HC15" s="103"/>
      <c r="HD15" s="100"/>
      <c r="HE15" s="100"/>
      <c r="HF15" s="100"/>
      <c r="HG15" s="100"/>
      <c r="HH15" s="101" t="s">
        <v>149</v>
      </c>
      <c r="HI15" s="103"/>
      <c r="HJ15" s="103"/>
      <c r="HK15" s="103"/>
      <c r="HL15" s="103"/>
      <c r="HM15" s="103"/>
      <c r="HN15" s="100"/>
      <c r="HO15" s="100"/>
      <c r="HP15" s="100"/>
      <c r="HQ15" s="100"/>
      <c r="HR15" s="101" t="s">
        <v>149</v>
      </c>
      <c r="HS15" s="103"/>
      <c r="HT15" s="103"/>
      <c r="HU15" s="103"/>
      <c r="HV15" s="103"/>
      <c r="HW15" s="103"/>
      <c r="HX15" s="100"/>
      <c r="HY15" s="100"/>
      <c r="HZ15" s="100"/>
      <c r="IA15" s="100"/>
      <c r="IB15" s="101" t="s">
        <v>149</v>
      </c>
      <c r="IC15" s="103"/>
      <c r="ID15" s="103"/>
      <c r="IE15" s="103"/>
      <c r="IF15" s="103"/>
      <c r="IG15" s="103"/>
      <c r="IH15" s="100"/>
      <c r="II15" s="100"/>
      <c r="IJ15" s="100"/>
      <c r="IK15" s="100"/>
      <c r="IL15" s="101" t="s">
        <v>149</v>
      </c>
      <c r="IM15" s="103"/>
      <c r="IN15" s="103"/>
      <c r="IO15" s="103"/>
      <c r="IP15" s="103"/>
      <c r="IQ15" s="103"/>
      <c r="IR15" s="100"/>
      <c r="IS15" s="100"/>
      <c r="IT15" s="100"/>
      <c r="IU15" s="100"/>
      <c r="IV15" s="100"/>
      <c r="IW15" s="101" t="s">
        <v>149</v>
      </c>
      <c r="IX15" s="103"/>
      <c r="IY15" s="103"/>
      <c r="IZ15" s="103"/>
      <c r="JA15" s="103"/>
      <c r="JB15" s="103"/>
      <c r="JC15" s="100"/>
      <c r="JD15" s="100"/>
      <c r="JE15" s="100"/>
      <c r="JF15" s="100"/>
      <c r="JG15" s="101" t="s">
        <v>149</v>
      </c>
      <c r="JH15" s="103"/>
      <c r="JI15" s="103"/>
      <c r="JJ15" s="103"/>
      <c r="JK15" s="103"/>
      <c r="JL15" s="103"/>
      <c r="JM15" s="100"/>
      <c r="JN15" s="100"/>
      <c r="JO15" s="100"/>
      <c r="JP15" s="100"/>
      <c r="JQ15" s="101" t="s">
        <v>149</v>
      </c>
      <c r="JR15" s="103"/>
      <c r="JS15" s="103"/>
      <c r="JT15" s="103"/>
      <c r="JU15" s="103"/>
      <c r="JV15" s="103"/>
      <c r="JW15" s="100"/>
      <c r="JX15" s="100"/>
      <c r="JY15" s="100"/>
      <c r="JZ15" s="100"/>
      <c r="KA15" s="101" t="s">
        <v>149</v>
      </c>
      <c r="KB15" s="103"/>
      <c r="KC15" s="103"/>
      <c r="KD15" s="103"/>
      <c r="KE15" s="103"/>
      <c r="KF15" s="103"/>
      <c r="KG15" s="100"/>
      <c r="KH15" s="100"/>
      <c r="KI15" s="100"/>
      <c r="KJ15" s="100"/>
      <c r="KK15" s="101" t="s">
        <v>149</v>
      </c>
      <c r="KL15" s="103"/>
      <c r="KM15" s="103"/>
      <c r="KN15" s="103"/>
      <c r="KO15" s="103"/>
      <c r="KP15" s="103"/>
      <c r="KQ15" s="100"/>
      <c r="KR15" s="100"/>
      <c r="KS15" s="100"/>
      <c r="KT15" s="100"/>
      <c r="KU15" s="100"/>
      <c r="KV15" s="101" t="s">
        <v>149</v>
      </c>
      <c r="KW15" s="103"/>
      <c r="KX15" s="103"/>
      <c r="KY15" s="103"/>
      <c r="KZ15" s="103"/>
      <c r="LA15" s="103"/>
      <c r="LB15" s="100"/>
      <c r="LC15" s="100"/>
      <c r="LD15" s="100"/>
      <c r="LE15" s="100"/>
      <c r="LF15" s="101" t="s">
        <v>149</v>
      </c>
      <c r="LG15" s="103"/>
      <c r="LH15" s="103"/>
      <c r="LI15" s="103"/>
      <c r="LJ15" s="103"/>
      <c r="LK15" s="103"/>
      <c r="LL15" s="100"/>
      <c r="LM15" s="100"/>
      <c r="LN15" s="100"/>
      <c r="LO15" s="100"/>
      <c r="LP15" s="101" t="s">
        <v>149</v>
      </c>
      <c r="LQ15" s="103"/>
      <c r="LR15" s="103"/>
      <c r="LS15" s="103"/>
      <c r="LT15" s="103"/>
      <c r="LU15" s="103"/>
      <c r="LV15" s="100"/>
      <c r="LW15" s="100"/>
      <c r="LX15" s="100"/>
      <c r="LY15" s="100"/>
      <c r="LZ15" s="101" t="s">
        <v>149</v>
      </c>
      <c r="MA15" s="103"/>
      <c r="MB15" s="103"/>
      <c r="MC15" s="103"/>
      <c r="MD15" s="103"/>
      <c r="ME15" s="103"/>
      <c r="MF15" s="100"/>
      <c r="MG15" s="100"/>
      <c r="MH15" s="100"/>
      <c r="MI15" s="100"/>
      <c r="MJ15" s="101" t="s">
        <v>149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150</v>
      </c>
      <c r="C16" s="196"/>
      <c r="D16" s="100"/>
      <c r="E16" s="97">
        <f>E15+1</f>
        <v>2</v>
      </c>
      <c r="F16" s="196" t="s">
        <v>151</v>
      </c>
      <c r="G16" s="196"/>
      <c r="H16" s="102" t="s">
        <v>152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153</v>
      </c>
      <c r="C17" s="196"/>
      <c r="D17" s="100"/>
      <c r="E17" s="97">
        <f t="shared" ref="E17" si="8">E16+1</f>
        <v>3</v>
      </c>
      <c r="F17" s="196" t="s">
        <v>154</v>
      </c>
      <c r="G17" s="196"/>
      <c r="H17" s="102" t="s">
        <v>155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156</v>
      </c>
      <c r="AY17" s="106">
        <f>IF(AY7="-",NA(),AY7)</f>
        <v>488.1</v>
      </c>
      <c r="AZ17" s="106">
        <f t="shared" ref="AZ17:BC17" si="9">IF(AZ7="-",NA(),AZ7)</f>
        <v>299.7</v>
      </c>
      <c r="BA17" s="106">
        <f t="shared" si="9"/>
        <v>127.7</v>
      </c>
      <c r="BB17" s="106">
        <f t="shared" si="9"/>
        <v>123.8</v>
      </c>
      <c r="BC17" s="106">
        <f t="shared" si="9"/>
        <v>231</v>
      </c>
      <c r="BD17" s="100"/>
      <c r="BE17" s="100"/>
      <c r="BF17" s="100"/>
      <c r="BG17" s="100"/>
      <c r="BH17" s="100"/>
      <c r="BI17" s="105" t="s">
        <v>156</v>
      </c>
      <c r="BJ17" s="106">
        <f>IF(BJ7="-",NA(),BJ7)</f>
        <v>488.1</v>
      </c>
      <c r="BK17" s="106">
        <f t="shared" ref="BK17:BN17" si="10">IF(BK7="-",NA(),BK7)</f>
        <v>339.4</v>
      </c>
      <c r="BL17" s="106">
        <f t="shared" si="10"/>
        <v>245.1</v>
      </c>
      <c r="BM17" s="106">
        <f t="shared" si="10"/>
        <v>190.8</v>
      </c>
      <c r="BN17" s="106">
        <f t="shared" si="10"/>
        <v>184.5</v>
      </c>
      <c r="BO17" s="100"/>
      <c r="BP17" s="100"/>
      <c r="BQ17" s="100"/>
      <c r="BR17" s="100"/>
      <c r="BS17" s="100"/>
      <c r="BT17" s="105" t="s">
        <v>156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156</v>
      </c>
      <c r="CF17" s="106">
        <f>IF(CF7="-",NA(),CF7)</f>
        <v>9352.1</v>
      </c>
      <c r="CG17" s="106">
        <f t="shared" ref="CG17:CJ17" si="12">IF(CG7="-",NA(),CG7)</f>
        <v>14887</v>
      </c>
      <c r="CH17" s="106">
        <f t="shared" si="12"/>
        <v>33857.699999999997</v>
      </c>
      <c r="CI17" s="106">
        <f t="shared" si="12"/>
        <v>34952.800000000003</v>
      </c>
      <c r="CJ17" s="106">
        <f t="shared" si="12"/>
        <v>25657.4</v>
      </c>
      <c r="CK17" s="100"/>
      <c r="CL17" s="100"/>
      <c r="CM17" s="100"/>
      <c r="CN17" s="100"/>
      <c r="CO17" s="105" t="s">
        <v>156</v>
      </c>
      <c r="CP17" s="107">
        <f>IF(CP7="-",NA(),CP7)</f>
        <v>98654</v>
      </c>
      <c r="CQ17" s="107">
        <f t="shared" ref="CQ17:CT17" si="13">IF(CQ7="-",NA(),CQ7)</f>
        <v>77084</v>
      </c>
      <c r="CR17" s="107">
        <f t="shared" si="13"/>
        <v>24684</v>
      </c>
      <c r="CS17" s="107">
        <f t="shared" si="13"/>
        <v>21995</v>
      </c>
      <c r="CT17" s="107">
        <f t="shared" si="13"/>
        <v>86914</v>
      </c>
      <c r="CU17" s="100"/>
      <c r="CV17" s="100"/>
      <c r="CW17" s="100"/>
      <c r="CX17" s="100"/>
      <c r="CY17" s="100"/>
      <c r="CZ17" s="105" t="s">
        <v>156</v>
      </c>
      <c r="DA17" s="106">
        <f>IF(DA7="-",NA(),DA7)</f>
        <v>16.600000000000001</v>
      </c>
      <c r="DB17" s="106">
        <f t="shared" ref="DB17:DE17" si="14">IF(DB7="-",NA(),DB7)</f>
        <v>15.8</v>
      </c>
      <c r="DC17" s="106">
        <f t="shared" si="14"/>
        <v>16.100000000000001</v>
      </c>
      <c r="DD17" s="106">
        <f t="shared" si="14"/>
        <v>16.2</v>
      </c>
      <c r="DE17" s="106">
        <f t="shared" si="14"/>
        <v>15.8</v>
      </c>
      <c r="DF17" s="100"/>
      <c r="DG17" s="100"/>
      <c r="DH17" s="100"/>
      <c r="DI17" s="100"/>
      <c r="DJ17" s="105" t="s">
        <v>156</v>
      </c>
      <c r="DK17" s="106">
        <f>IF(DK7="-",NA(),DK7)</f>
        <v>7.6</v>
      </c>
      <c r="DL17" s="106">
        <f t="shared" ref="DL17:DO17" si="15">IF(DL7="-",NA(),DL7)</f>
        <v>5.6</v>
      </c>
      <c r="DM17" s="106">
        <f t="shared" si="15"/>
        <v>1.5</v>
      </c>
      <c r="DN17" s="106">
        <f t="shared" si="15"/>
        <v>0</v>
      </c>
      <c r="DO17" s="106">
        <f t="shared" si="15"/>
        <v>0.2</v>
      </c>
      <c r="DP17" s="100"/>
      <c r="DQ17" s="100"/>
      <c r="DR17" s="100"/>
      <c r="DS17" s="100"/>
      <c r="DT17" s="105" t="s">
        <v>156</v>
      </c>
      <c r="DU17" s="106">
        <f>IF(DU7="-",NA(),DU7)</f>
        <v>0</v>
      </c>
      <c r="DV17" s="106">
        <f t="shared" ref="DV17:DY17" si="16">IF(DV7="-",NA(),DV7)</f>
        <v>0</v>
      </c>
      <c r="DW17" s="106">
        <f t="shared" si="16"/>
        <v>0</v>
      </c>
      <c r="DX17" s="106">
        <f t="shared" si="16"/>
        <v>0</v>
      </c>
      <c r="DY17" s="106">
        <f t="shared" si="16"/>
        <v>0</v>
      </c>
      <c r="DZ17" s="100"/>
      <c r="EA17" s="100"/>
      <c r="EB17" s="100"/>
      <c r="EC17" s="100"/>
      <c r="ED17" s="105" t="s">
        <v>156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156</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156</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156</v>
      </c>
      <c r="KW17" s="106">
        <f>IF(KW7="-",NA(),KW7)</f>
        <v>16.600000000000001</v>
      </c>
      <c r="KX17" s="106">
        <f t="shared" ref="KX17:LA17" si="34">IF(KX7="-",NA(),KX7)</f>
        <v>15.8</v>
      </c>
      <c r="KY17" s="106">
        <f t="shared" si="34"/>
        <v>16.100000000000001</v>
      </c>
      <c r="KZ17" s="106">
        <f t="shared" si="34"/>
        <v>16.2</v>
      </c>
      <c r="LA17" s="106">
        <f t="shared" si="34"/>
        <v>15.8</v>
      </c>
      <c r="LB17" s="100"/>
      <c r="LC17" s="100"/>
      <c r="LD17" s="100"/>
      <c r="LE17" s="100"/>
      <c r="LF17" s="105" t="s">
        <v>156</v>
      </c>
      <c r="LG17" s="106">
        <f>IF(LG7="-",NA(),LG7)</f>
        <v>7.6</v>
      </c>
      <c r="LH17" s="106">
        <f t="shared" ref="LH17:LK17" si="35">IF(LH7="-",NA(),LH7)</f>
        <v>5.6</v>
      </c>
      <c r="LI17" s="106">
        <f t="shared" si="35"/>
        <v>1.5</v>
      </c>
      <c r="LJ17" s="106">
        <f t="shared" si="35"/>
        <v>0</v>
      </c>
      <c r="LK17" s="106">
        <f t="shared" si="35"/>
        <v>0.2</v>
      </c>
      <c r="LL17" s="100"/>
      <c r="LM17" s="100"/>
      <c r="LN17" s="100"/>
      <c r="LO17" s="100"/>
      <c r="LP17" s="105" t="s">
        <v>156</v>
      </c>
      <c r="LQ17" s="106">
        <f>IF(LQ7="-",NA(),LQ7)</f>
        <v>0</v>
      </c>
      <c r="LR17" s="106">
        <f t="shared" ref="LR17:LU17" si="36">IF(LR7="-",NA(),LR7)</f>
        <v>0</v>
      </c>
      <c r="LS17" s="106">
        <f t="shared" si="36"/>
        <v>0</v>
      </c>
      <c r="LT17" s="106">
        <f t="shared" si="36"/>
        <v>0</v>
      </c>
      <c r="LU17" s="106">
        <f t="shared" si="36"/>
        <v>0</v>
      </c>
      <c r="LV17" s="100"/>
      <c r="LW17" s="100"/>
      <c r="LX17" s="100"/>
      <c r="LY17" s="100"/>
      <c r="LZ17" s="105" t="s">
        <v>156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156</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158</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158</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158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158</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158</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158</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158</v>
      </c>
      <c r="DK18" s="106">
        <f>IF(DP7="-",NA(),DP7)</f>
        <v>14.6</v>
      </c>
      <c r="DL18" s="106">
        <f t="shared" ref="DL18:DO18" si="45">IF(DQ7="-",NA(),DQ7)</f>
        <v>17.5</v>
      </c>
      <c r="DM18" s="106">
        <f t="shared" si="45"/>
        <v>14.4</v>
      </c>
      <c r="DN18" s="106">
        <f t="shared" si="45"/>
        <v>11.8</v>
      </c>
      <c r="DO18" s="106">
        <f t="shared" si="45"/>
        <v>14.2</v>
      </c>
      <c r="DP18" s="100"/>
      <c r="DQ18" s="100"/>
      <c r="DR18" s="100"/>
      <c r="DS18" s="100"/>
      <c r="DT18" s="105" t="s">
        <v>158</v>
      </c>
      <c r="DU18" s="106">
        <f>IF(DZ7="-",NA(),DZ7)</f>
        <v>109.9</v>
      </c>
      <c r="DV18" s="106">
        <f t="shared" ref="DV18:DY18" si="46">IF(EA7="-",NA(),EA7)</f>
        <v>107.3</v>
      </c>
      <c r="DW18" s="106">
        <f t="shared" si="46"/>
        <v>104.1</v>
      </c>
      <c r="DX18" s="106">
        <f t="shared" si="46"/>
        <v>136</v>
      </c>
      <c r="DY18" s="106">
        <f t="shared" si="46"/>
        <v>133.5</v>
      </c>
      <c r="DZ18" s="100"/>
      <c r="EA18" s="100"/>
      <c r="EB18" s="100"/>
      <c r="EC18" s="100"/>
      <c r="ED18" s="105" t="s">
        <v>158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158</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158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158</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158</v>
      </c>
      <c r="LG18" s="106">
        <f>IF(OR(NOT($LG$8),LL7="-"),NA(),LL7)</f>
        <v>2.5</v>
      </c>
      <c r="LH18" s="106">
        <f>IF(OR(NOT($LG$8),LM7="-"),NA(),LM7)</f>
        <v>0.3</v>
      </c>
      <c r="LI18" s="106">
        <f>IF(OR(NOT($LG$8),LN7="-"),NA(),LN7)</f>
        <v>0.3</v>
      </c>
      <c r="LJ18" s="106">
        <f>IF(OR(NOT($LG$8),LO7="-"),NA(),LO7)</f>
        <v>0.3</v>
      </c>
      <c r="LK18" s="106">
        <f>IF(OR(NOT($LG$8),LP7="-"),NA(),LP7)</f>
        <v>0.7</v>
      </c>
      <c r="LL18" s="100"/>
      <c r="LM18" s="100"/>
      <c r="LN18" s="100"/>
      <c r="LO18" s="100"/>
      <c r="LP18" s="105" t="s">
        <v>158</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158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158</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143</v>
      </c>
      <c r="AY19" s="106">
        <f>$BI$7</f>
        <v>100</v>
      </c>
      <c r="AZ19" s="106">
        <f t="shared" ref="AZ19:BC19" si="49">$BI$7</f>
        <v>100</v>
      </c>
      <c r="BA19" s="106">
        <f t="shared" si="49"/>
        <v>100</v>
      </c>
      <c r="BB19" s="106">
        <f t="shared" si="49"/>
        <v>100</v>
      </c>
      <c r="BC19" s="106">
        <f t="shared" si="49"/>
        <v>100</v>
      </c>
      <c r="BD19" s="100"/>
      <c r="BE19" s="100"/>
      <c r="BF19" s="100"/>
      <c r="BG19" s="100"/>
      <c r="BH19" s="100"/>
      <c r="BI19" s="108" t="s">
        <v>143</v>
      </c>
      <c r="BJ19" s="106">
        <f>$BT$7</f>
        <v>100</v>
      </c>
      <c r="BK19" s="106">
        <f>$BT$7</f>
        <v>100</v>
      </c>
      <c r="BL19" s="106">
        <f>$BT$7</f>
        <v>100</v>
      </c>
      <c r="BM19" s="106">
        <f>$BT$7</f>
        <v>100</v>
      </c>
      <c r="BN19" s="106">
        <f>$BT$7</f>
        <v>100</v>
      </c>
      <c r="BO19" s="100"/>
      <c r="BP19" s="100"/>
      <c r="BQ19" s="100"/>
      <c r="BR19" s="100"/>
      <c r="BS19" s="100"/>
      <c r="BT19" s="108" t="s">
        <v>143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160</v>
      </c>
      <c r="C20" s="196"/>
      <c r="D20" s="100"/>
    </row>
    <row r="21" spans="1:374">
      <c r="A21" s="97">
        <f t="shared" si="7"/>
        <v>7</v>
      </c>
      <c r="B21" s="196" t="s">
        <v>161</v>
      </c>
      <c r="C21" s="196"/>
      <c r="D21" s="100"/>
    </row>
    <row r="22" spans="1:374">
      <c r="A22" s="97">
        <f t="shared" si="7"/>
        <v>8</v>
      </c>
      <c r="B22" s="196" t="s">
        <v>162</v>
      </c>
      <c r="C22" s="196"/>
      <c r="D22" s="100"/>
      <c r="E22" s="197" t="s">
        <v>163</v>
      </c>
      <c r="F22" s="198"/>
      <c r="G22" s="198"/>
      <c r="H22" s="198"/>
      <c r="I22" s="199"/>
    </row>
    <row r="23" spans="1:374">
      <c r="A23" s="97">
        <f t="shared" si="7"/>
        <v>9</v>
      </c>
      <c r="B23" s="196" t="s">
        <v>164</v>
      </c>
      <c r="C23" s="196"/>
      <c r="D23" s="100"/>
      <c r="E23" s="200"/>
      <c r="F23" s="201"/>
      <c r="G23" s="201"/>
      <c r="H23" s="201"/>
      <c r="I23" s="202"/>
    </row>
    <row r="24" spans="1:374">
      <c r="A24" s="97">
        <f t="shared" si="7"/>
        <v>10</v>
      </c>
      <c r="B24" s="196" t="s">
        <v>165</v>
      </c>
      <c r="C24" s="196"/>
      <c r="D24" s="100"/>
      <c r="E24" s="200"/>
      <c r="F24" s="201"/>
      <c r="G24" s="201"/>
      <c r="H24" s="201"/>
      <c r="I24" s="202"/>
    </row>
    <row r="25" spans="1:374">
      <c r="A25" s="97">
        <f t="shared" si="7"/>
        <v>11</v>
      </c>
      <c r="B25" s="196" t="s">
        <v>166</v>
      </c>
      <c r="C25" s="196"/>
      <c r="D25" s="100"/>
      <c r="E25" s="200"/>
      <c r="F25" s="201"/>
      <c r="G25" s="201"/>
      <c r="H25" s="201"/>
      <c r="I25" s="202"/>
    </row>
    <row r="26" spans="1:374">
      <c r="A26" s="97">
        <f t="shared" si="7"/>
        <v>12</v>
      </c>
      <c r="B26" s="196" t="s">
        <v>167</v>
      </c>
      <c r="C26" s="196"/>
      <c r="D26" s="100"/>
      <c r="E26" s="200"/>
      <c r="F26" s="201"/>
      <c r="G26" s="201"/>
      <c r="H26" s="201"/>
      <c r="I26" s="202"/>
    </row>
    <row r="27" spans="1:374">
      <c r="A27" s="97">
        <f t="shared" si="7"/>
        <v>13</v>
      </c>
      <c r="B27" s="196" t="s">
        <v>168</v>
      </c>
      <c r="C27" s="196"/>
      <c r="D27" s="100"/>
      <c r="E27" s="200"/>
      <c r="F27" s="201"/>
      <c r="G27" s="201"/>
      <c r="H27" s="201"/>
      <c r="I27" s="202"/>
    </row>
    <row r="28" spans="1:374">
      <c r="A28" s="97">
        <f t="shared" si="7"/>
        <v>14</v>
      </c>
      <c r="B28" s="196" t="s">
        <v>169</v>
      </c>
      <c r="C28" s="196"/>
      <c r="D28" s="100"/>
      <c r="E28" s="200"/>
      <c r="F28" s="201"/>
      <c r="G28" s="201"/>
      <c r="H28" s="201"/>
      <c r="I28" s="202"/>
    </row>
    <row r="29" spans="1:374">
      <c r="A29" s="97">
        <f t="shared" si="7"/>
        <v>15</v>
      </c>
      <c r="B29" s="196" t="s">
        <v>170</v>
      </c>
      <c r="C29" s="196"/>
      <c r="D29" s="100"/>
      <c r="E29" s="200"/>
      <c r="F29" s="201"/>
      <c r="G29" s="201"/>
      <c r="H29" s="201"/>
      <c r="I29" s="202"/>
    </row>
    <row r="30" spans="1:374">
      <c r="A30" s="97">
        <f t="shared" si="7"/>
        <v>16</v>
      </c>
      <c r="B30" s="196" t="s">
        <v>171</v>
      </c>
      <c r="C30" s="196"/>
      <c r="D30" s="100"/>
      <c r="E30" s="200"/>
      <c r="F30" s="201"/>
      <c r="G30" s="201"/>
      <c r="H30" s="201"/>
      <c r="I30" s="202"/>
    </row>
    <row r="31" spans="1:374">
      <c r="A31" s="97">
        <f t="shared" si="7"/>
        <v>17</v>
      </c>
      <c r="B31" s="196" t="s">
        <v>172</v>
      </c>
      <c r="C31" s="196"/>
      <c r="D31" s="100"/>
      <c r="E31" s="200"/>
      <c r="F31" s="201"/>
      <c r="G31" s="201"/>
      <c r="H31" s="201"/>
      <c r="I31" s="202"/>
    </row>
    <row r="32" spans="1:374">
      <c r="A32" s="97">
        <f t="shared" si="7"/>
        <v>18</v>
      </c>
      <c r="B32" s="196" t="s">
        <v>173</v>
      </c>
      <c r="C32" s="196"/>
      <c r="D32" s="100"/>
      <c r="E32" s="200"/>
      <c r="F32" s="201"/>
      <c r="G32" s="201"/>
      <c r="H32" s="201"/>
      <c r="I32" s="202"/>
    </row>
    <row r="33" spans="1:16">
      <c r="A33" s="97">
        <f t="shared" si="7"/>
        <v>19</v>
      </c>
      <c r="B33" s="196" t="s">
        <v>174</v>
      </c>
      <c r="C33" s="196"/>
      <c r="D33" s="100"/>
      <c r="E33" s="200"/>
      <c r="F33" s="201"/>
      <c r="G33" s="201"/>
      <c r="H33" s="201"/>
      <c r="I33" s="202"/>
    </row>
    <row r="34" spans="1:16">
      <c r="A34" s="97">
        <f t="shared" si="7"/>
        <v>20</v>
      </c>
      <c r="B34" s="196" t="s">
        <v>175</v>
      </c>
      <c r="C34" s="196"/>
      <c r="D34" s="100"/>
      <c r="E34" s="200"/>
      <c r="F34" s="201"/>
      <c r="G34" s="201"/>
      <c r="H34" s="201"/>
      <c r="I34" s="202"/>
    </row>
    <row r="35" spans="1:16" ht="25.5" customHeight="1">
      <c r="E35" s="203"/>
      <c r="F35" s="204"/>
      <c r="G35" s="204"/>
      <c r="H35" s="204"/>
      <c r="I35" s="205"/>
    </row>
    <row r="36" spans="1:16">
      <c r="A36" t="s">
        <v>176</v>
      </c>
      <c r="B36" t="s">
        <v>177</v>
      </c>
    </row>
    <row r="37" spans="1:16">
      <c r="A37" t="s">
        <v>178</v>
      </c>
      <c r="B37" t="s">
        <v>179</v>
      </c>
      <c r="L37" s="197" t="s">
        <v>163</v>
      </c>
      <c r="M37" s="198"/>
      <c r="N37" s="198"/>
      <c r="O37" s="198"/>
      <c r="P37" s="199"/>
    </row>
    <row r="38" spans="1:16">
      <c r="A38" t="s">
        <v>180</v>
      </c>
      <c r="B38" t="s">
        <v>181</v>
      </c>
      <c r="L38" s="200"/>
      <c r="M38" s="201"/>
      <c r="N38" s="201"/>
      <c r="O38" s="201"/>
      <c r="P38" s="202"/>
    </row>
    <row r="39" spans="1:16">
      <c r="A39" t="s">
        <v>182</v>
      </c>
      <c r="B39" t="s">
        <v>183</v>
      </c>
      <c r="L39" s="200"/>
      <c r="M39" s="201"/>
      <c r="N39" s="201"/>
      <c r="O39" s="201"/>
      <c r="P39" s="202"/>
    </row>
    <row r="40" spans="1:16">
      <c r="A40" t="s">
        <v>184</v>
      </c>
      <c r="B40" t="s">
        <v>185</v>
      </c>
      <c r="L40" s="200"/>
      <c r="M40" s="201"/>
      <c r="N40" s="201"/>
      <c r="O40" s="201"/>
      <c r="P40" s="202"/>
    </row>
    <row r="41" spans="1:16">
      <c r="A41" t="s">
        <v>186</v>
      </c>
      <c r="B41" t="s">
        <v>187</v>
      </c>
      <c r="L41" s="200"/>
      <c r="M41" s="201"/>
      <c r="N41" s="201"/>
      <c r="O41" s="201"/>
      <c r="P41" s="202"/>
    </row>
    <row r="42" spans="1:16">
      <c r="A42" t="s">
        <v>188</v>
      </c>
      <c r="B42" t="s">
        <v>189</v>
      </c>
      <c r="L42" s="200"/>
      <c r="M42" s="201"/>
      <c r="N42" s="201"/>
      <c r="O42" s="201"/>
      <c r="P42" s="202"/>
    </row>
    <row r="43" spans="1:16">
      <c r="A43" t="s">
        <v>190</v>
      </c>
      <c r="B43" t="s">
        <v>191</v>
      </c>
      <c r="L43" s="200"/>
      <c r="M43" s="201"/>
      <c r="N43" s="201"/>
      <c r="O43" s="201"/>
      <c r="P43" s="202"/>
    </row>
    <row r="44" spans="1:16">
      <c r="A44" t="s">
        <v>192</v>
      </c>
      <c r="B44" t="s">
        <v>193</v>
      </c>
      <c r="L44" s="200"/>
      <c r="M44" s="201"/>
      <c r="N44" s="201"/>
      <c r="O44" s="201"/>
      <c r="P44" s="202"/>
    </row>
    <row r="45" spans="1:16">
      <c r="A45" t="s">
        <v>194</v>
      </c>
      <c r="B45" t="s">
        <v>195</v>
      </c>
      <c r="L45" s="200"/>
      <c r="M45" s="201"/>
      <c r="N45" s="201"/>
      <c r="O45" s="201"/>
      <c r="P45" s="202"/>
    </row>
    <row r="46" spans="1:16">
      <c r="A46" t="s">
        <v>196</v>
      </c>
      <c r="B46" t="s">
        <v>197</v>
      </c>
      <c r="L46" s="200"/>
      <c r="M46" s="201"/>
      <c r="N46" s="201"/>
      <c r="O46" s="201"/>
      <c r="P46" s="202"/>
    </row>
    <row r="47" spans="1:16">
      <c r="A47" t="s">
        <v>198</v>
      </c>
      <c r="B47" t="s">
        <v>199</v>
      </c>
      <c r="L47" s="200"/>
      <c r="M47" s="201"/>
      <c r="N47" s="201"/>
      <c r="O47" s="201"/>
      <c r="P47" s="202"/>
    </row>
    <row r="48" spans="1:16">
      <c r="A48" t="s">
        <v>200</v>
      </c>
      <c r="B48" t="s">
        <v>201</v>
      </c>
      <c r="L48" s="200"/>
      <c r="M48" s="201"/>
      <c r="N48" s="201"/>
      <c r="O48" s="201"/>
      <c r="P48" s="202"/>
    </row>
    <row r="49" spans="1:16">
      <c r="A49" t="s">
        <v>202</v>
      </c>
      <c r="B49" t="s">
        <v>203</v>
      </c>
      <c r="L49" s="200"/>
      <c r="M49" s="201"/>
      <c r="N49" s="201"/>
      <c r="O49" s="201"/>
      <c r="P49" s="202"/>
    </row>
    <row r="50" spans="1:16" ht="26.25" customHeight="1">
      <c r="A50" t="s">
        <v>204</v>
      </c>
      <c r="B50" t="s">
        <v>205</v>
      </c>
      <c r="L50" s="203"/>
      <c r="M50" s="204"/>
      <c r="N50" s="204"/>
      <c r="O50" s="204"/>
      <c r="P50" s="205"/>
    </row>
    <row r="51" spans="1:16">
      <c r="A51" t="s">
        <v>206</v>
      </c>
      <c r="B51" t="s">
        <v>207</v>
      </c>
    </row>
    <row r="52" spans="1:16">
      <c r="A52" t="s">
        <v>208</v>
      </c>
      <c r="B52" t="s">
        <v>209</v>
      </c>
    </row>
    <row r="53" spans="1:16">
      <c r="A53" t="s">
        <v>210</v>
      </c>
      <c r="B53" t="s">
        <v>211</v>
      </c>
    </row>
    <row r="54" spans="1:16">
      <c r="A54" t="s">
        <v>212</v>
      </c>
      <c r="B54" t="s">
        <v>213</v>
      </c>
    </row>
    <row r="55" spans="1:16">
      <c r="A55" t="s">
        <v>214</v>
      </c>
      <c r="B55" t="s">
        <v>215</v>
      </c>
    </row>
    <row r="56" spans="1:16">
      <c r="A56" t="s">
        <v>216</v>
      </c>
      <c r="B56" t="s">
        <v>217</v>
      </c>
    </row>
    <row r="57" spans="1:16">
      <c r="A57" t="s">
        <v>218</v>
      </c>
      <c r="B57" t="s">
        <v>219</v>
      </c>
    </row>
    <row r="58" spans="1:16">
      <c r="A58" t="s">
        <v>220</v>
      </c>
      <c r="B58" t="s">
        <v>221</v>
      </c>
    </row>
    <row r="59" spans="1:16">
      <c r="A59" t="s">
        <v>222</v>
      </c>
      <c r="B59" t="s">
        <v>223</v>
      </c>
    </row>
    <row r="60" spans="1:16">
      <c r="A60" t="s">
        <v>224</v>
      </c>
      <c r="B60" t="s">
        <v>225</v>
      </c>
    </row>
    <row r="61" spans="1:16">
      <c r="A61" t="s">
        <v>226</v>
      </c>
      <c r="B61" t="s">
        <v>227</v>
      </c>
    </row>
    <row r="62" spans="1:16">
      <c r="A62" t="s">
        <v>228</v>
      </c>
      <c r="B62" t="s">
        <v>229</v>
      </c>
    </row>
    <row r="63" spans="1:16">
      <c r="A63" t="s">
        <v>230</v>
      </c>
      <c r="B63" t="s">
        <v>231</v>
      </c>
    </row>
    <row r="64" spans="1:16">
      <c r="A64" t="s">
        <v>232</v>
      </c>
      <c r="B64" t="s">
        <v>233</v>
      </c>
    </row>
    <row r="65" spans="1:2">
      <c r="A65" t="s">
        <v>234</v>
      </c>
      <c r="B65" t="s">
        <v>235</v>
      </c>
    </row>
    <row r="66" spans="1:2">
      <c r="A66" t="s">
        <v>236</v>
      </c>
      <c r="B66" t="s">
        <v>237</v>
      </c>
    </row>
    <row r="67" spans="1:2">
      <c r="A67" t="s">
        <v>238</v>
      </c>
      <c r="B67" t="s">
        <v>237</v>
      </c>
    </row>
    <row r="68" spans="1:2">
      <c r="A68" t="s">
        <v>239</v>
      </c>
      <c r="B68" t="s">
        <v>237</v>
      </c>
    </row>
    <row r="69" spans="1:2">
      <c r="A69" t="s">
        <v>240</v>
      </c>
      <c r="B69" t="s">
        <v>237</v>
      </c>
    </row>
    <row r="70" spans="1:2">
      <c r="A70" t="s">
        <v>241</v>
      </c>
      <c r="B70" t="s">
        <v>237</v>
      </c>
    </row>
    <row r="71" spans="1:2">
      <c r="A71" t="s">
        <v>242</v>
      </c>
      <c r="B71" t="s">
        <v>237</v>
      </c>
    </row>
    <row r="72" spans="1:2">
      <c r="A72" t="s">
        <v>243</v>
      </c>
      <c r="B72" t="s">
        <v>237</v>
      </c>
    </row>
    <row r="73" spans="1:2">
      <c r="A73" t="s">
        <v>244</v>
      </c>
      <c r="B73" t="s">
        <v>237</v>
      </c>
    </row>
    <row r="74" spans="1:2">
      <c r="A74" t="s">
        <v>245</v>
      </c>
      <c r="B74" t="s">
        <v>237</v>
      </c>
    </row>
    <row r="75" spans="1:2">
      <c r="A75" t="s">
        <v>246</v>
      </c>
      <c r="B75" t="s">
        <v>237</v>
      </c>
    </row>
    <row r="76" spans="1:2">
      <c r="A76" t="s">
        <v>247</v>
      </c>
      <c r="B76" t="s">
        <v>237</v>
      </c>
    </row>
    <row r="77" spans="1:2">
      <c r="A77" t="s">
        <v>248</v>
      </c>
      <c r="B77" t="s">
        <v>237</v>
      </c>
    </row>
    <row r="78" spans="1:2">
      <c r="A78" t="s">
        <v>249</v>
      </c>
      <c r="B78" t="s">
        <v>237</v>
      </c>
    </row>
    <row r="79" spans="1:2">
      <c r="A79" t="s">
        <v>250</v>
      </c>
      <c r="B79" t="s">
        <v>237</v>
      </c>
    </row>
    <row r="80" spans="1:2">
      <c r="A80" t="s">
        <v>251</v>
      </c>
      <c r="B80" t="s">
        <v>237</v>
      </c>
    </row>
    <row r="81" spans="1:2">
      <c r="A81" t="s">
        <v>252</v>
      </c>
      <c r="B81" t="s">
        <v>237</v>
      </c>
    </row>
    <row r="82" spans="1:2">
      <c r="A82" t="s">
        <v>253</v>
      </c>
      <c r="B82" t="s">
        <v>237</v>
      </c>
    </row>
    <row r="83" spans="1:2">
      <c r="A83" t="s">
        <v>254</v>
      </c>
      <c r="B83" t="s">
        <v>237</v>
      </c>
    </row>
    <row r="84" spans="1:2">
      <c r="A84" t="s">
        <v>255</v>
      </c>
      <c r="B84" t="s">
        <v>237</v>
      </c>
    </row>
    <row r="85" spans="1:2">
      <c r="A85" t="s">
        <v>256</v>
      </c>
      <c r="B85" t="s">
        <v>237</v>
      </c>
    </row>
    <row r="86" spans="1:2">
      <c r="A86" t="s">
        <v>257</v>
      </c>
      <c r="B86" t="s">
        <v>258</v>
      </c>
    </row>
    <row r="87" spans="1:2">
      <c r="A87" t="s">
        <v>259</v>
      </c>
      <c r="B87" t="s">
        <v>258</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2020-02-10T01:37:54Z</cp:lastPrinted>
  <dcterms:created xsi:type="dcterms:W3CDTF">2019-12-05T07:48:55Z</dcterms:created>
  <dcterms:modified xsi:type="dcterms:W3CDTF">2020-02-10T01:45:31Z</dcterms:modified>
  <cp:category/>
</cp:coreProperties>
</file>