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簡易水道事業\"/>
    </mc:Choice>
  </mc:AlternateContent>
  <workbookProtection workbookAlgorithmName="SHA-512" workbookHashValue="y/14tBMPzo3Lnf2dFakEXf+Mfk4NDCZHHtDZWaunGIYw9FLDWnitBZOAT7v3tZ2llNugchkzdhLwLqV6dYM4Eg==" workbookSaltValue="8VSd7FesoppXRiF2JC7aLA==" workbookSpinCount="100000" lockStructure="1"/>
  <bookViews>
    <workbookView xWindow="0" yWindow="0" windowWidth="20400" windowHeight="715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W10" i="4" s="1"/>
  <c r="P6" i="5"/>
  <c r="P10" i="4" s="1"/>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E85" i="4"/>
  <c r="AL10" i="4"/>
  <c r="B10" i="4"/>
  <c r="BB8" i="4"/>
  <c r="AT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<sst xmlns="http://schemas.openxmlformats.org/spreadsheetml/2006/main" count="225" uniqueCount="112">
  <si>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</si>
  <si>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</si>
  <si>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</si>
  <si>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</si>
  <si>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</si>
  <si>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</si>
  <si>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</si>
  <si>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</si>
  <si>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</si>
  <si>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</si>
  <si>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</si>
  <si>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</si>
  <si>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</si>
  <si>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</si>
  <si>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</si>
  <si>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</si>
  <si>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</si>
  <si>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</si>
  <si>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</si>
  <si>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</si>
  <si>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</si>
  <si>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</si>
  <si>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</si>
  <si>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</si>
  <si>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</si>
  <si>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</si>
  <si>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</si>
  <si>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</si>
  <si>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</si>
  <si>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</si>
  <si>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</si>
  <si>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</si>
  <si>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</si>
  <si>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</si>
  <si>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</si>
  <si>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</si>
  <si>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</si>
  <si>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</si>
  <si>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</si>
  <si>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</si>
  <si>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</si>
  <si>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</si>
  <si>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</si>
  <si>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</si>
  <si>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</si>
  <si>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</si>
  <si>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</si>
  <si>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</si>
  <si>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</si>
  <si>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</si>
  <si>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</si>
  <si>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</si>
  <si>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</si>
  <si>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</si>
  <si>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</si>
  <si>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</si>
  <si>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</si>
  <si>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</si>
  <si>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</si>
  <si>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</si>
  <si>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</si>
  <si>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</si>
  <si>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</si>
  <si>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</si>
  <si>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</si>
  <si>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</si>
  <si>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</si>
  <si>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</si>
  <si>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</si>
  <si>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</si>
  <si>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</si>
  <si>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</si>
  <si>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</si>
  <si>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</si>
  <si>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</si>
  <si>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</si>
  <si>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</si>
  <si>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</si>
  <si>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</si>
  <si>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</si>
  <si>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</si>
  <si>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</si>
  <si>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</si>
  <si>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</si>
  <si>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</si>
  <si>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</si>
  <si>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</si>
  <si>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</si>
  <si>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</si>
  <si>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</si>
  <si>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</si>
  <si>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</si>
  <si>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</si>
  <si>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</si>
  <si>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</si>
  <si>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</si>
  <si>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</si>
  <si>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</si>
  <si>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</si>
  <si>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</si>
  <si>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</si>
  <si>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</si>
  <si>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</si>
  <si>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</si>
  <si>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</si>
  <si>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</si>
  <si>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</si>
  <si>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</si>
  <si>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</si>
  <si>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③管路更新率は、類似団体、全国と比較すると、いずれも平均以下で、</t>
    </r>
    <r>
      <rPr>
        <sz val="11"/>
        <rFont val="ＭＳ ゴシック"/>
        <family val="3"/>
        <charset val="128"/>
      </rPr>
      <t>減少傾向にあり、原因は、管路延長に対して、更新した管路延長が狭隘であるため。これにより管路更新が追い付いていない可能性がうかがえる。</t>
    </r>
    <r>
      <rPr>
        <sz val="11"/>
        <color rgb="FFFF0000"/>
        <rFont val="ＭＳ ゴシック"/>
        <family val="3"/>
        <charset val="128"/>
      </rPr>
      <t xml:space="preserve">
</t>
    </r>
    <r>
      <rPr>
        <sz val="11"/>
        <color theme="1"/>
        <rFont val="ＭＳ ゴシック"/>
        <family val="3"/>
        <charset val="128"/>
      </rPr>
      <t xml:space="preserve">
</t>
    </r>
    <rPh sb="34" eb="36">
      <t>ケイコウ</t>
    </rPh>
    <rPh sb="44" eb="46">
      <t>カンロ</t>
    </rPh>
    <rPh sb="46" eb="48">
      <t>エンチョウ</t>
    </rPh>
    <rPh sb="49" eb="50">
      <t>タイ</t>
    </rPh>
    <rPh sb="53" eb="55">
      <t>コウシン</t>
    </rPh>
    <rPh sb="57" eb="59">
      <t>カンロ</t>
    </rPh>
    <rPh sb="59" eb="61">
      <t>エンチョウ</t>
    </rPh>
    <rPh sb="62" eb="64">
      <t>キョウアイ</t>
    </rPh>
    <rPh sb="75" eb="77">
      <t>カンロ</t>
    </rPh>
    <rPh sb="77" eb="79">
      <t>コウシン</t>
    </rPh>
    <rPh sb="80" eb="81">
      <t>オ</t>
    </rPh>
    <rPh sb="82" eb="83">
      <t>ツ</t>
    </rPh>
    <rPh sb="88" eb="91">
      <t>カノウセイ</t>
    </rPh>
    <phoneticPr fontId="4"/>
  </si>
  <si>
    <r>
      <t>　</t>
    </r>
    <r>
      <rPr>
        <sz val="11"/>
        <rFont val="ＭＳ ゴシック"/>
        <family val="3"/>
        <charset val="128"/>
      </rPr>
      <t>本市の簡易水道事業では、平成29年度から組織編制や公金徴収業務の民間委託を行い経営の健全化に努めたが、人口減少や節水意識の向上により、有収水量の大幅な増加が見込めないため、経営状況は一層厳しさを増すことが予想される。
　今後は、令和2年4月より地方公営企業会計へ移行することから、固定資産データの活用を図り、アセットマネジメントに取り組むなど、より一層財政収支の適正を図り経営の健全化を図ることが求められる。
　そのため、平成30年度に策定した「北杜市上下水道経営基本計画」に基づき、財政の健全化を図るとともに、持続可能な事業運営に努める。</t>
    </r>
    <rPh sb="4" eb="6">
      <t>カンイ</t>
    </rPh>
    <rPh sb="26" eb="28">
      <t>コウキン</t>
    </rPh>
    <rPh sb="28" eb="30">
      <t>チョウシュウ</t>
    </rPh>
    <rPh sb="30" eb="32">
      <t>ギョウム</t>
    </rPh>
    <rPh sb="33" eb="35">
      <t>ミンカン</t>
    </rPh>
    <rPh sb="35" eb="37">
      <t>イタク</t>
    </rPh>
    <rPh sb="47" eb="48">
      <t>ツト</t>
    </rPh>
    <rPh sb="52" eb="54">
      <t>ジンコウ</t>
    </rPh>
    <rPh sb="54" eb="56">
      <t>ゲンショウ</t>
    </rPh>
    <rPh sb="57" eb="59">
      <t>セッスイ</t>
    </rPh>
    <rPh sb="59" eb="61">
      <t>イシキ</t>
    </rPh>
    <rPh sb="62" eb="64">
      <t>コウジョウ</t>
    </rPh>
    <rPh sb="73" eb="75">
      <t>オオハバ</t>
    </rPh>
    <rPh sb="76" eb="78">
      <t>ゾウカ</t>
    </rPh>
    <rPh sb="79" eb="81">
      <t>ミコ</t>
    </rPh>
    <rPh sb="115" eb="116">
      <t>レイ</t>
    </rPh>
    <rPh sb="116" eb="117">
      <t>ワ</t>
    </rPh>
    <rPh sb="118" eb="119">
      <t>ネン</t>
    </rPh>
    <rPh sb="120" eb="121">
      <t>ガツ</t>
    </rPh>
    <rPh sb="123" eb="125">
      <t>チホウ</t>
    </rPh>
    <rPh sb="125" eb="127">
      <t>コウエイ</t>
    </rPh>
    <rPh sb="127" eb="129">
      <t>キギョウ</t>
    </rPh>
    <rPh sb="129" eb="131">
      <t>カイケイ</t>
    </rPh>
    <rPh sb="132" eb="134">
      <t>イコウ</t>
    </rPh>
    <rPh sb="175" eb="177">
      <t>イッソウ</t>
    </rPh>
    <rPh sb="177" eb="179">
      <t>ザイセイ</t>
    </rPh>
    <rPh sb="179" eb="181">
      <t>シュウシ</t>
    </rPh>
    <rPh sb="182" eb="184">
      <t>テキセイ</t>
    </rPh>
    <rPh sb="185" eb="186">
      <t>ハカ</t>
    </rPh>
    <rPh sb="187" eb="189">
      <t>ケイエイ</t>
    </rPh>
    <rPh sb="190" eb="193">
      <t>ケンゼンカ</t>
    </rPh>
    <rPh sb="194" eb="195">
      <t>ハカ</t>
    </rPh>
    <rPh sb="199" eb="200">
      <t>モト</t>
    </rPh>
    <rPh sb="212" eb="214">
      <t>ヘイセイ</t>
    </rPh>
    <rPh sb="216" eb="217">
      <t>ネン</t>
    </rPh>
    <rPh sb="217" eb="218">
      <t>ド</t>
    </rPh>
    <rPh sb="219" eb="221">
      <t>サクテイ</t>
    </rPh>
    <rPh sb="224" eb="227">
      <t>ホクトシ</t>
    </rPh>
    <rPh sb="227" eb="229">
      <t>ジョウゲ</t>
    </rPh>
    <rPh sb="229" eb="231">
      <t>スイドウ</t>
    </rPh>
    <rPh sb="231" eb="233">
      <t>ケイエイ</t>
    </rPh>
    <rPh sb="233" eb="235">
      <t>キホン</t>
    </rPh>
    <rPh sb="235" eb="237">
      <t>ケイカク</t>
    </rPh>
    <rPh sb="239" eb="240">
      <t>モト</t>
    </rPh>
    <phoneticPr fontId="4"/>
  </si>
  <si>
    <r>
      <t>①収益的収支比率は、類似団体、全国と比較すると、いずれも平均以上であり、昨年度より0.11％向上した。要因は水道使用料徴収率の向上に伴う料金収入の増額である。
④企業債残高対給水収益比率は、類似団体、全国と比較すると、いずれも平均以下である。今後も引続き、経営の健全化に努めることが重要である。
⑤料金回収率は、</t>
    </r>
    <r>
      <rPr>
        <sz val="11"/>
        <rFont val="ＭＳ ゴシック"/>
        <family val="3"/>
        <charset val="128"/>
      </rPr>
      <t>類似団体平均を上回ったが、昨年の料金回収率より1.21％下回った。元金償還額の増加による費用増加によるもので、給水にかかる費用が給水収益以外の収益で賄われていることがわかる。</t>
    </r>
    <r>
      <rPr>
        <sz val="11"/>
        <color theme="1"/>
        <rFont val="ＭＳ ゴシック"/>
        <family val="3"/>
        <charset val="128"/>
      </rPr>
      <t xml:space="preserve">
⑥給水原価は、類似団体、全国と比較すると、昨</t>
    </r>
    <r>
      <rPr>
        <sz val="11"/>
        <rFont val="ＭＳ ゴシック"/>
        <family val="3"/>
        <charset val="128"/>
      </rPr>
      <t>平均以下であるが、原因は、元金償還額の増加による費用の増加と有収水量の減少によるもの推測できる</t>
    </r>
    <r>
      <rPr>
        <sz val="11"/>
        <color theme="1"/>
        <rFont val="ＭＳ ゴシック"/>
        <family val="3"/>
        <charset val="128"/>
      </rPr>
      <t>。
⑦施設利用率は、類似団体、全国と比較すると、いずれも平均以下であり、施設能力が需要を必要以上に上回っていることがわかる。
⑧有収率は、類似団体、全国と比較すると、いずれも平均以下であり、</t>
    </r>
    <r>
      <rPr>
        <sz val="11"/>
        <rFont val="ＭＳ ゴシック"/>
        <family val="3"/>
        <charset val="128"/>
      </rPr>
      <t>原因は、水道管の老朽化に伴う漏水の増加や遠隔監視システムの整備完了による、計測精度の向上が考えられる。</t>
    </r>
    <rPh sb="36" eb="39">
      <t>サクネンド</t>
    </rPh>
    <rPh sb="46" eb="48">
      <t>コウジョウ</t>
    </rPh>
    <rPh sb="51" eb="53">
      <t>ヨウイン</t>
    </rPh>
    <rPh sb="54" eb="56">
      <t>スイドウ</t>
    </rPh>
    <rPh sb="56" eb="58">
      <t>シヨウ</t>
    </rPh>
    <rPh sb="58" eb="59">
      <t>リョウ</t>
    </rPh>
    <rPh sb="59" eb="61">
      <t>チョウシュウ</t>
    </rPh>
    <rPh sb="61" eb="62">
      <t>リツ</t>
    </rPh>
    <rPh sb="63" eb="65">
      <t>コウジョウ</t>
    </rPh>
    <rPh sb="66" eb="67">
      <t>トモナ</t>
    </rPh>
    <rPh sb="68" eb="70">
      <t>リョウキン</t>
    </rPh>
    <rPh sb="70" eb="72">
      <t>シュウニュウ</t>
    </rPh>
    <rPh sb="73" eb="75">
      <t>ゾウガク</t>
    </rPh>
    <rPh sb="156" eb="158">
      <t>ルイジ</t>
    </rPh>
    <rPh sb="158" eb="160">
      <t>ダンタイ</t>
    </rPh>
    <rPh sb="160" eb="162">
      <t>ヘイキン</t>
    </rPh>
    <rPh sb="169" eb="171">
      <t>サクネン</t>
    </rPh>
    <rPh sb="172" eb="174">
      <t>リョウキン</t>
    </rPh>
    <rPh sb="174" eb="176">
      <t>カイシュウ</t>
    </rPh>
    <rPh sb="176" eb="177">
      <t>リツ</t>
    </rPh>
    <rPh sb="184" eb="186">
      <t>シタマワ</t>
    </rPh>
    <rPh sb="211" eb="213">
      <t>キュウスイ</t>
    </rPh>
    <rPh sb="217" eb="219">
      <t>ヒヨウ</t>
    </rPh>
    <rPh sb="220" eb="222">
      <t>キュウスイ</t>
    </rPh>
    <rPh sb="222" eb="224">
      <t>シュウエキ</t>
    </rPh>
    <rPh sb="224" eb="226">
      <t>イガイ</t>
    </rPh>
    <rPh sb="227" eb="229">
      <t>シュウエキ</t>
    </rPh>
    <rPh sb="230" eb="231">
      <t>マカナ</t>
    </rPh>
    <rPh sb="279" eb="281">
      <t>ガンキン</t>
    </rPh>
    <rPh sb="281" eb="283">
      <t>ショウカン</t>
    </rPh>
    <rPh sb="283" eb="284">
      <t>ガク</t>
    </rPh>
    <rPh sb="285" eb="287">
      <t>ゾウカ</t>
    </rPh>
    <rPh sb="290" eb="292">
      <t>ヒヨウ</t>
    </rPh>
    <rPh sb="293" eb="295">
      <t>ゾウカ</t>
    </rPh>
    <rPh sb="349" eb="351">
      <t>シセツ</t>
    </rPh>
    <rPh sb="351" eb="353">
      <t>ノウリョク</t>
    </rPh>
    <rPh sb="354" eb="356">
      <t>ジュヨウ</t>
    </rPh>
    <rPh sb="357" eb="359">
      <t>ヒツヨウ</t>
    </rPh>
    <rPh sb="359" eb="361">
      <t>イジョウ</t>
    </rPh>
    <rPh sb="362" eb="36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</si>
</sst>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0.33</c:v>
                </c:pt>
                <c:pt idx="1">
                  <c:v>0.06</c:v>
                </c:pt>
                <c:pt idx="2">
                  <c:v>0.02</c:v>
                </c:pt>
                <c:pt idx="3">
                  <c:v>0.19</c:v>
                </c:pt>
                <c:pt idx="4">
                  <c:v>0.05</c:v>
                </c:pt>
              </c:numCache>
            </c:numRef>
          </c:val>
          <c:extLst>
            <c:ext xmlns:c16="http://schemas.microsoft.com/office/drawing/2014/chart" uri="{C3380CC4-5D6E-409C-BE32-E72D297353CC}">
              <c16:uniqueId val="{00000000-205E-44C5-B20F-C5447107E71F}"/>
            </c:ext>
          </c:extLst>
        </c:ser>
        <c:dLbls>
          <c:showLegendKey val="0"/>
          <c:showVal val="0"/>
          <c:showCatName val="0"/>
          <c:showSerName val="0"/>
          <c:showPercent val="0"/>
          <c:showBubbleSize val="0"/>
        </c:dLbls>
        <c:gapWidth val="150"/>
        <c:axId val="205313920"/>
        <c:axId val="20531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0.56000000000000005</c:v>
                </c:pt>
                <c:pt idx="4">
                  <c:v>0.31</c:v>
                </c:pt>
              </c:numCache>
            </c:numRef>
          </c:val>
          <c:smooth val="0"/>
          <c:extLst>
            <c:ext xmlns:c16="http://schemas.microsoft.com/office/drawing/2014/chart" uri="{C3380CC4-5D6E-409C-BE32-E72D297353CC}">
              <c16:uniqueId val="{00000001-205E-44C5-B20F-C5447107E71F}"/>
            </c:ext>
          </c:extLst>
        </c:ser>
        <c:dLbls>
          <c:showLegendKey val="0"/>
          <c:showVal val="0"/>
          <c:showCatName val="0"/>
          <c:showSerName val="0"/>
          <c:showPercent val="0"/>
          <c:showBubbleSize val="0"/>
        </c:dLbls>
        <c:marker val="1"/>
        <c:smooth val="0"/>
        <c:axId val="205313920"/>
        <c:axId val="205314312"/>
      </c:lineChart>
      <c:dateAx>
        <c:axId val="205313920"/>
        <c:scaling>
          <c:orientation val="minMax"/>
        </c:scaling>
        <c:delete val="1"/>
        <c:axPos val="b"/>
        <c:numFmt formatCode="ge" sourceLinked="1"/>
        <c:majorTickMark val="none"/>
        <c:minorTickMark val="none"/>
        <c:tickLblPos val="none"/>
        <c:crossAx val="205314312"/>
        <c:crosses val="autoZero"/>
        <c:auto val="1"/>
        <c:lblOffset val="100"/>
        <c:baseTimeUnit val="years"/>
      </c:dateAx>
      <c:valAx>
        <c:axId val="20531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49.65</c:v>
                </c:pt>
                <c:pt idx="1">
                  <c:v>53.01</c:v>
                </c:pt>
                <c:pt idx="2">
                  <c:v>54.26</c:v>
                </c:pt>
                <c:pt idx="3">
                  <c:v>53.77</c:v>
                </c:pt>
                <c:pt idx="4">
                  <c:v>53.19</c:v>
                </c:pt>
              </c:numCache>
            </c:numRef>
          </c:val>
          <c:extLst>
            <c:ext xmlns:c16="http://schemas.microsoft.com/office/drawing/2014/chart" uri="{C3380CC4-5D6E-409C-BE32-E72D297353CC}">
              <c16:uniqueId val="{00000000-2F55-44B1-909E-4B8CD28AFE6C}"/>
            </c:ext>
          </c:extLst>
        </c:ser>
        <c:dLbls>
          <c:showLegendKey val="0"/>
          <c:showVal val="0"/>
          <c:showCatName val="0"/>
          <c:showSerName val="0"/>
          <c:showPercent val="0"/>
          <c:showBubbleSize val="0"/>
        </c:dLbls>
        <c:gapWidth val="150"/>
        <c:axId val="206946632"/>
        <c:axId val="20694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61.79</c:v>
                </c:pt>
                <c:pt idx="4">
                  <c:v>59.59</c:v>
                </c:pt>
              </c:numCache>
            </c:numRef>
          </c:val>
          <c:smooth val="0"/>
          <c:extLst>
            <c:ext xmlns:c16="http://schemas.microsoft.com/office/drawing/2014/chart" uri="{C3380CC4-5D6E-409C-BE32-E72D297353CC}">
              <c16:uniqueId val="{00000001-2F55-44B1-909E-4B8CD28AFE6C}"/>
            </c:ext>
          </c:extLst>
        </c:ser>
        <c:dLbls>
          <c:showLegendKey val="0"/>
          <c:showVal val="0"/>
          <c:showCatName val="0"/>
          <c:showSerName val="0"/>
          <c:showPercent val="0"/>
          <c:showBubbleSize val="0"/>
        </c:dLbls>
        <c:marker val="1"/>
        <c:smooth val="0"/>
        <c:axId val="206946632"/>
        <c:axId val="206947024"/>
      </c:lineChart>
      <c:dateAx>
        <c:axId val="206946632"/>
        <c:scaling>
          <c:orientation val="minMax"/>
        </c:scaling>
        <c:delete val="1"/>
        <c:axPos val="b"/>
        <c:numFmt formatCode="ge" sourceLinked="1"/>
        <c:majorTickMark val="none"/>
        <c:minorTickMark val="none"/>
        <c:tickLblPos val="none"/>
        <c:crossAx val="206947024"/>
        <c:crosses val="autoZero"/>
        <c:auto val="1"/>
        <c:lblOffset val="100"/>
        <c:baseTimeUnit val="years"/>
      </c:dateAx>
      <c:valAx>
        <c:axId val="20694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4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73.62</c:v>
                </c:pt>
                <c:pt idx="1">
                  <c:v>69.040000000000006</c:v>
                </c:pt>
                <c:pt idx="2">
                  <c:v>65.58</c:v>
                </c:pt>
                <c:pt idx="3">
                  <c:v>66.06</c:v>
                </c:pt>
                <c:pt idx="4">
                  <c:v>65.819999999999993</c:v>
                </c:pt>
              </c:numCache>
            </c:numRef>
          </c:val>
          <c:extLst>
            <c:ext xmlns:c16="http://schemas.microsoft.com/office/drawing/2014/chart" uri="{C3380CC4-5D6E-409C-BE32-E72D297353CC}">
              <c16:uniqueId val="{00000000-FB0B-41FF-BE2C-97828C52AB3B}"/>
            </c:ext>
          </c:extLst>
        </c:ser>
        <c:dLbls>
          <c:showLegendKey val="0"/>
          <c:showVal val="0"/>
          <c:showCatName val="0"/>
          <c:showSerName val="0"/>
          <c:showPercent val="0"/>
          <c:showBubbleSize val="0"/>
        </c:dLbls>
        <c:gapWidth val="150"/>
        <c:axId val="206948200"/>
        <c:axId val="20694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74.98</c:v>
                </c:pt>
                <c:pt idx="4">
                  <c:v>74.19</c:v>
                </c:pt>
              </c:numCache>
            </c:numRef>
          </c:val>
          <c:smooth val="0"/>
          <c:extLst>
            <c:ext xmlns:c16="http://schemas.microsoft.com/office/drawing/2014/chart" uri="{C3380CC4-5D6E-409C-BE32-E72D297353CC}">
              <c16:uniqueId val="{00000001-FB0B-41FF-BE2C-97828C52AB3B}"/>
            </c:ext>
          </c:extLst>
        </c:ser>
        <c:dLbls>
          <c:showLegendKey val="0"/>
          <c:showVal val="0"/>
          <c:showCatName val="0"/>
          <c:showSerName val="0"/>
          <c:showPercent val="0"/>
          <c:showBubbleSize val="0"/>
        </c:dLbls>
        <c:marker val="1"/>
        <c:smooth val="0"/>
        <c:axId val="206948200"/>
        <c:axId val="206948592"/>
      </c:lineChart>
      <c:dateAx>
        <c:axId val="206948200"/>
        <c:scaling>
          <c:orientation val="minMax"/>
        </c:scaling>
        <c:delete val="1"/>
        <c:axPos val="b"/>
        <c:numFmt formatCode="ge" sourceLinked="1"/>
        <c:majorTickMark val="none"/>
        <c:minorTickMark val="none"/>
        <c:tickLblPos val="none"/>
        <c:crossAx val="206948592"/>
        <c:crosses val="autoZero"/>
        <c:auto val="1"/>
        <c:lblOffset val="100"/>
        <c:baseTimeUnit val="years"/>
      </c:dateAx>
      <c:valAx>
        <c:axId val="20694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4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86.83</c:v>
                </c:pt>
                <c:pt idx="1">
                  <c:v>86.64</c:v>
                </c:pt>
                <c:pt idx="2">
                  <c:v>84.12</c:v>
                </c:pt>
                <c:pt idx="3">
                  <c:v>82.35</c:v>
                </c:pt>
                <c:pt idx="4">
                  <c:v>82.46</c:v>
                </c:pt>
              </c:numCache>
            </c:numRef>
          </c:val>
          <c:extLst>
            <c:ext xmlns:c16="http://schemas.microsoft.com/office/drawing/2014/chart" uri="{C3380CC4-5D6E-409C-BE32-E72D297353CC}">
              <c16:uniqueId val="{00000000-D33F-458E-97D5-A318F5E497DE}"/>
            </c:ext>
          </c:extLst>
        </c:ser>
        <c:dLbls>
          <c:showLegendKey val="0"/>
          <c:showVal val="0"/>
          <c:showCatName val="0"/>
          <c:showSerName val="0"/>
          <c:showPercent val="0"/>
          <c:showBubbleSize val="0"/>
        </c:dLbls>
        <c:gapWidth val="150"/>
        <c:axId val="205316272"/>
        <c:axId val="20659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74.03</c:v>
                </c:pt>
                <c:pt idx="4">
                  <c:v>73.2</c:v>
                </c:pt>
              </c:numCache>
            </c:numRef>
          </c:val>
          <c:smooth val="0"/>
          <c:extLst>
            <c:ext xmlns:c16="http://schemas.microsoft.com/office/drawing/2014/chart" uri="{C3380CC4-5D6E-409C-BE32-E72D297353CC}">
              <c16:uniqueId val="{00000001-D33F-458E-97D5-A318F5E497DE}"/>
            </c:ext>
          </c:extLst>
        </c:ser>
        <c:dLbls>
          <c:showLegendKey val="0"/>
          <c:showVal val="0"/>
          <c:showCatName val="0"/>
          <c:showSerName val="0"/>
          <c:showPercent val="0"/>
          <c:showBubbleSize val="0"/>
        </c:dLbls>
        <c:marker val="1"/>
        <c:smooth val="0"/>
        <c:axId val="205316272"/>
        <c:axId val="206595208"/>
      </c:lineChart>
      <c:dateAx>
        <c:axId val="205316272"/>
        <c:scaling>
          <c:orientation val="minMax"/>
        </c:scaling>
        <c:delete val="1"/>
        <c:axPos val="b"/>
        <c:numFmt formatCode="ge" sourceLinked="1"/>
        <c:majorTickMark val="none"/>
        <c:minorTickMark val="none"/>
        <c:tickLblPos val="none"/>
        <c:crossAx val="206595208"/>
        <c:crosses val="autoZero"/>
        <c:auto val="1"/>
        <c:lblOffset val="100"/>
        <c:baseTimeUnit val="years"/>
      </c:dateAx>
      <c:valAx>
        <c:axId val="20659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1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CF-449C-8544-F429B39955DE}"/>
            </c:ext>
          </c:extLst>
        </c:ser>
        <c:dLbls>
          <c:showLegendKey val="0"/>
          <c:showVal val="0"/>
          <c:showCatName val="0"/>
          <c:showSerName val="0"/>
          <c:showPercent val="0"/>
          <c:showBubbleSize val="0"/>
        </c:dLbls>
        <c:gapWidth val="150"/>
        <c:axId val="206596384"/>
        <c:axId val="20659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CF-449C-8544-F429B39955DE}"/>
            </c:ext>
          </c:extLst>
        </c:ser>
        <c:dLbls>
          <c:showLegendKey val="0"/>
          <c:showVal val="0"/>
          <c:showCatName val="0"/>
          <c:showSerName val="0"/>
          <c:showPercent val="0"/>
          <c:showBubbleSize val="0"/>
        </c:dLbls>
        <c:marker val="1"/>
        <c:smooth val="0"/>
        <c:axId val="206596384"/>
        <c:axId val="206596776"/>
      </c:lineChart>
      <c:dateAx>
        <c:axId val="206596384"/>
        <c:scaling>
          <c:orientation val="minMax"/>
        </c:scaling>
        <c:delete val="1"/>
        <c:axPos val="b"/>
        <c:numFmt formatCode="ge" sourceLinked="1"/>
        <c:majorTickMark val="none"/>
        <c:minorTickMark val="none"/>
        <c:tickLblPos val="none"/>
        <c:crossAx val="206596776"/>
        <c:crosses val="autoZero"/>
        <c:auto val="1"/>
        <c:lblOffset val="100"/>
        <c:baseTimeUnit val="years"/>
      </c:dateAx>
      <c:valAx>
        <c:axId val="20659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88-4135-B4AA-86EB4C4419CF}"/>
            </c:ext>
          </c:extLst>
        </c:ser>
        <c:dLbls>
          <c:showLegendKey val="0"/>
          <c:showVal val="0"/>
          <c:showCatName val="0"/>
          <c:showSerName val="0"/>
          <c:showPercent val="0"/>
          <c:showBubbleSize val="0"/>
        </c:dLbls>
        <c:gapWidth val="150"/>
        <c:axId val="206597952"/>
        <c:axId val="20659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88-4135-B4AA-86EB4C4419CF}"/>
            </c:ext>
          </c:extLst>
        </c:ser>
        <c:dLbls>
          <c:showLegendKey val="0"/>
          <c:showVal val="0"/>
          <c:showCatName val="0"/>
          <c:showSerName val="0"/>
          <c:showPercent val="0"/>
          <c:showBubbleSize val="0"/>
        </c:dLbls>
        <c:marker val="1"/>
        <c:smooth val="0"/>
        <c:axId val="206597952"/>
        <c:axId val="206598344"/>
      </c:lineChart>
      <c:dateAx>
        <c:axId val="206597952"/>
        <c:scaling>
          <c:orientation val="minMax"/>
        </c:scaling>
        <c:delete val="1"/>
        <c:axPos val="b"/>
        <c:numFmt formatCode="ge" sourceLinked="1"/>
        <c:majorTickMark val="none"/>
        <c:minorTickMark val="none"/>
        <c:tickLblPos val="none"/>
        <c:crossAx val="206598344"/>
        <c:crosses val="autoZero"/>
        <c:auto val="1"/>
        <c:lblOffset val="100"/>
        <c:baseTimeUnit val="years"/>
      </c:dateAx>
      <c:valAx>
        <c:axId val="20659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96-40F9-B7CB-579B4C155BF8}"/>
            </c:ext>
          </c:extLst>
        </c:ser>
        <c:dLbls>
          <c:showLegendKey val="0"/>
          <c:showVal val="0"/>
          <c:showCatName val="0"/>
          <c:showSerName val="0"/>
          <c:showPercent val="0"/>
          <c:showBubbleSize val="0"/>
        </c:dLbls>
        <c:gapWidth val="150"/>
        <c:axId val="206692184"/>
        <c:axId val="2066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96-40F9-B7CB-579B4C155BF8}"/>
            </c:ext>
          </c:extLst>
        </c:ser>
        <c:dLbls>
          <c:showLegendKey val="0"/>
          <c:showVal val="0"/>
          <c:showCatName val="0"/>
          <c:showSerName val="0"/>
          <c:showPercent val="0"/>
          <c:showBubbleSize val="0"/>
        </c:dLbls>
        <c:marker val="1"/>
        <c:smooth val="0"/>
        <c:axId val="206692184"/>
        <c:axId val="206692576"/>
      </c:lineChart>
      <c:dateAx>
        <c:axId val="206692184"/>
        <c:scaling>
          <c:orientation val="minMax"/>
        </c:scaling>
        <c:delete val="1"/>
        <c:axPos val="b"/>
        <c:numFmt formatCode="ge" sourceLinked="1"/>
        <c:majorTickMark val="none"/>
        <c:minorTickMark val="none"/>
        <c:tickLblPos val="none"/>
        <c:crossAx val="206692576"/>
        <c:crosses val="autoZero"/>
        <c:auto val="1"/>
        <c:lblOffset val="100"/>
        <c:baseTimeUnit val="years"/>
      </c:dateAx>
      <c:valAx>
        <c:axId val="2066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9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88-4E89-9542-15B40F0B7026}"/>
            </c:ext>
          </c:extLst>
        </c:ser>
        <c:dLbls>
          <c:showLegendKey val="0"/>
          <c:showVal val="0"/>
          <c:showCatName val="0"/>
          <c:showSerName val="0"/>
          <c:showPercent val="0"/>
          <c:showBubbleSize val="0"/>
        </c:dLbls>
        <c:gapWidth val="150"/>
        <c:axId val="207101368"/>
        <c:axId val="2071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88-4E89-9542-15B40F0B7026}"/>
            </c:ext>
          </c:extLst>
        </c:ser>
        <c:dLbls>
          <c:showLegendKey val="0"/>
          <c:showVal val="0"/>
          <c:showCatName val="0"/>
          <c:showSerName val="0"/>
          <c:showPercent val="0"/>
          <c:showBubbleSize val="0"/>
        </c:dLbls>
        <c:marker val="1"/>
        <c:smooth val="0"/>
        <c:axId val="207101368"/>
        <c:axId val="207101760"/>
      </c:lineChart>
      <c:dateAx>
        <c:axId val="207101368"/>
        <c:scaling>
          <c:orientation val="minMax"/>
        </c:scaling>
        <c:delete val="1"/>
        <c:axPos val="b"/>
        <c:numFmt formatCode="ge" sourceLinked="1"/>
        <c:majorTickMark val="none"/>
        <c:minorTickMark val="none"/>
        <c:tickLblPos val="none"/>
        <c:crossAx val="207101760"/>
        <c:crosses val="autoZero"/>
        <c:auto val="1"/>
        <c:lblOffset val="100"/>
        <c:baseTimeUnit val="years"/>
      </c:dateAx>
      <c:valAx>
        <c:axId val="2071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0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934.33</c:v>
                </c:pt>
                <c:pt idx="1">
                  <c:v>886.94</c:v>
                </c:pt>
                <c:pt idx="2">
                  <c:v>901.15</c:v>
                </c:pt>
                <c:pt idx="3">
                  <c:v>848.44</c:v>
                </c:pt>
                <c:pt idx="4">
                  <c:v>812.12</c:v>
                </c:pt>
              </c:numCache>
            </c:numRef>
          </c:val>
          <c:extLst>
            <c:ext xmlns:c16="http://schemas.microsoft.com/office/drawing/2014/chart" uri="{C3380CC4-5D6E-409C-BE32-E72D297353CC}">
              <c16:uniqueId val="{00000000-AEC8-4890-BF15-88F3B10393D3}"/>
            </c:ext>
          </c:extLst>
        </c:ser>
        <c:dLbls>
          <c:showLegendKey val="0"/>
          <c:showVal val="0"/>
          <c:showCatName val="0"/>
          <c:showSerName val="0"/>
          <c:showPercent val="0"/>
          <c:showBubbleSize val="0"/>
        </c:dLbls>
        <c:gapWidth val="150"/>
        <c:axId val="206691792"/>
        <c:axId val="20669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1068.53</c:v>
                </c:pt>
                <c:pt idx="4">
                  <c:v>995.48</c:v>
                </c:pt>
              </c:numCache>
            </c:numRef>
          </c:val>
          <c:smooth val="0"/>
          <c:extLst>
            <c:ext xmlns:c16="http://schemas.microsoft.com/office/drawing/2014/chart" uri="{C3380CC4-5D6E-409C-BE32-E72D297353CC}">
              <c16:uniqueId val="{00000001-AEC8-4890-BF15-88F3B10393D3}"/>
            </c:ext>
          </c:extLst>
        </c:ser>
        <c:dLbls>
          <c:showLegendKey val="0"/>
          <c:showVal val="0"/>
          <c:showCatName val="0"/>
          <c:showSerName val="0"/>
          <c:showPercent val="0"/>
          <c:showBubbleSize val="0"/>
        </c:dLbls>
        <c:marker val="1"/>
        <c:smooth val="0"/>
        <c:axId val="206691792"/>
        <c:axId val="206691400"/>
      </c:lineChart>
      <c:dateAx>
        <c:axId val="206691792"/>
        <c:scaling>
          <c:orientation val="minMax"/>
        </c:scaling>
        <c:delete val="1"/>
        <c:axPos val="b"/>
        <c:numFmt formatCode="ge" sourceLinked="1"/>
        <c:majorTickMark val="none"/>
        <c:minorTickMark val="none"/>
        <c:tickLblPos val="none"/>
        <c:crossAx val="206691400"/>
        <c:crosses val="autoZero"/>
        <c:auto val="1"/>
        <c:lblOffset val="100"/>
        <c:baseTimeUnit val="years"/>
      </c:dateAx>
      <c:valAx>
        <c:axId val="20669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9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56.93</c:v>
                </c:pt>
                <c:pt idx="1">
                  <c:v>59.38</c:v>
                </c:pt>
                <c:pt idx="2">
                  <c:v>57</c:v>
                </c:pt>
                <c:pt idx="3">
                  <c:v>58.11</c:v>
                </c:pt>
                <c:pt idx="4">
                  <c:v>56.9</c:v>
                </c:pt>
              </c:numCache>
            </c:numRef>
          </c:val>
          <c:extLst>
            <c:ext xmlns:c16="http://schemas.microsoft.com/office/drawing/2014/chart" uri="{C3380CC4-5D6E-409C-BE32-E72D297353CC}">
              <c16:uniqueId val="{00000000-3BE5-487D-A86B-773EBD123E4E}"/>
            </c:ext>
          </c:extLst>
        </c:ser>
        <c:dLbls>
          <c:showLegendKey val="0"/>
          <c:showVal val="0"/>
          <c:showCatName val="0"/>
          <c:showSerName val="0"/>
          <c:showPercent val="0"/>
          <c:showBubbleSize val="0"/>
        </c:dLbls>
        <c:gapWidth val="150"/>
        <c:axId val="207102936"/>
        <c:axId val="20710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59.33</c:v>
                </c:pt>
                <c:pt idx="4">
                  <c:v>55.46</c:v>
                </c:pt>
              </c:numCache>
            </c:numRef>
          </c:val>
          <c:smooth val="0"/>
          <c:extLst>
            <c:ext xmlns:c16="http://schemas.microsoft.com/office/drawing/2014/chart" uri="{C3380CC4-5D6E-409C-BE32-E72D297353CC}">
              <c16:uniqueId val="{00000001-3BE5-487D-A86B-773EBD123E4E}"/>
            </c:ext>
          </c:extLst>
        </c:ser>
        <c:dLbls>
          <c:showLegendKey val="0"/>
          <c:showVal val="0"/>
          <c:showCatName val="0"/>
          <c:showSerName val="0"/>
          <c:showPercent val="0"/>
          <c:showBubbleSize val="0"/>
        </c:dLbls>
        <c:marker val="1"/>
        <c:smooth val="0"/>
        <c:axId val="207102936"/>
        <c:axId val="207103328"/>
      </c:lineChart>
      <c:dateAx>
        <c:axId val="207102936"/>
        <c:scaling>
          <c:orientation val="minMax"/>
        </c:scaling>
        <c:delete val="1"/>
        <c:axPos val="b"/>
        <c:numFmt formatCode="ge" sourceLinked="1"/>
        <c:majorTickMark val="none"/>
        <c:minorTickMark val="none"/>
        <c:tickLblPos val="none"/>
        <c:crossAx val="207103328"/>
        <c:crosses val="autoZero"/>
        <c:auto val="1"/>
        <c:lblOffset val="100"/>
        <c:baseTimeUnit val="years"/>
      </c:dateAx>
      <c:valAx>
        <c:axId val="2071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0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282.2</c:v>
                </c:pt>
                <c:pt idx="1">
                  <c:v>277.49</c:v>
                </c:pt>
                <c:pt idx="2">
                  <c:v>286.70999999999998</c:v>
                </c:pt>
                <c:pt idx="3">
                  <c:v>286.32</c:v>
                </c:pt>
                <c:pt idx="4">
                  <c:v>292.37</c:v>
                </c:pt>
              </c:numCache>
            </c:numRef>
          </c:val>
          <c:extLst>
            <c:ext xmlns:c16="http://schemas.microsoft.com/office/drawing/2014/chart" uri="{C3380CC4-5D6E-409C-BE32-E72D297353CC}">
              <c16:uniqueId val="{00000000-BEB4-44F4-A835-5C1E05957C7D}"/>
            </c:ext>
          </c:extLst>
        </c:ser>
        <c:dLbls>
          <c:showLegendKey val="0"/>
          <c:showVal val="0"/>
          <c:showCatName val="0"/>
          <c:showSerName val="0"/>
          <c:showPercent val="0"/>
          <c:showBubbleSize val="0"/>
        </c:dLbls>
        <c:gapWidth val="150"/>
        <c:axId val="206693752"/>
        <c:axId val="20710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279.67</c:v>
                </c:pt>
                <c:pt idx="4">
                  <c:v>299.77999999999997</c:v>
                </c:pt>
              </c:numCache>
            </c:numRef>
          </c:val>
          <c:smooth val="0"/>
          <c:extLst>
            <c:ext xmlns:c16="http://schemas.microsoft.com/office/drawing/2014/chart" uri="{C3380CC4-5D6E-409C-BE32-E72D297353CC}">
              <c16:uniqueId val="{00000001-BEB4-44F4-A835-5C1E05957C7D}"/>
            </c:ext>
          </c:extLst>
        </c:ser>
        <c:dLbls>
          <c:showLegendKey val="0"/>
          <c:showVal val="0"/>
          <c:showCatName val="0"/>
          <c:showSerName val="0"/>
          <c:showPercent val="0"/>
          <c:showBubbleSize val="0"/>
        </c:dLbls>
        <c:marker val="1"/>
        <c:smooth val="0"/>
        <c:axId val="206693752"/>
        <c:axId val="207104504"/>
      </c:lineChart>
      <c:dateAx>
        <c:axId val="206693752"/>
        <c:scaling>
          <c:orientation val="minMax"/>
        </c:scaling>
        <c:delete val="1"/>
        <c:axPos val="b"/>
        <c:numFmt formatCode="ge" sourceLinked="1"/>
        <c:majorTickMark val="none"/>
        <c:minorTickMark val="none"/>
        <c:tickLblPos val="none"/>
        <c:crossAx val="207104504"/>
        <c:crosses val="autoZero"/>
        <c:auto val="1"/>
        <c:lblOffset val="100"/>
        <c:baseTimeUnit val="years"/>
      </c:dateAx>
      <c:valAx>
        <c:axId val="20710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9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52"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北杜市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D1</v>
      </c>
      <c r="X8" s="78"/>
      <c r="Y8" s="78"/>
      <c r="Z8" s="78"/>
      <c r="AA8" s="78"/>
      <c r="AB8" s="78"/>
      <c r="AC8" s="78"/>
      <c r="AD8" s="78" t="str">
        <f>データ!$M$6</f>
        <v>非設置</v>
      </c>
      <c r="AE8" s="78"/>
      <c r="AF8" s="78"/>
      <c r="AG8" s="78"/>
      <c r="AH8" s="78"/>
      <c r="AI8" s="78"/>
      <c r="AJ8" s="78"/>
      <c r="AK8" s="2"/>
      <c r="AL8" s="72">
        <f>データ!$R$6</f>
        <v>47117</v>
      </c>
      <c r="AM8" s="72"/>
      <c r="AN8" s="72"/>
      <c r="AO8" s="72"/>
      <c r="AP8" s="72"/>
      <c r="AQ8" s="72"/>
      <c r="AR8" s="72"/>
      <c r="AS8" s="72"/>
      <c r="AT8" s="71">
        <f>データ!$S$6</f>
        <v>602.48</v>
      </c>
      <c r="AU8" s="71"/>
      <c r="AV8" s="71"/>
      <c r="AW8" s="71"/>
      <c r="AX8" s="71"/>
      <c r="AY8" s="71"/>
      <c r="AZ8" s="71"/>
      <c r="BA8" s="71"/>
      <c r="BB8" s="71">
        <f>データ!$T$6</f>
        <v>78.209999999999994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96.6</v>
      </c>
      <c r="Q10" s="71"/>
      <c r="R10" s="71"/>
      <c r="S10" s="71"/>
      <c r="T10" s="71"/>
      <c r="U10" s="71"/>
      <c r="V10" s="71"/>
      <c r="W10" s="72">
        <f>データ!$Q$6</f>
        <v>2380</v>
      </c>
      <c r="X10" s="72"/>
      <c r="Y10" s="72"/>
      <c r="Z10" s="72"/>
      <c r="AA10" s="72"/>
      <c r="AB10" s="72"/>
      <c r="AC10" s="72"/>
      <c r="AD10" s="2"/>
      <c r="AE10" s="2"/>
      <c r="AF10" s="2"/>
      <c r="AG10" s="2"/>
      <c r="AH10" s="2"/>
      <c r="AI10" s="2"/>
      <c r="AJ10" s="2"/>
      <c r="AK10" s="2"/>
      <c r="AL10" s="72">
        <f>データ!$U$6</f>
        <v>45317</v>
      </c>
      <c r="AM10" s="72"/>
      <c r="AN10" s="72"/>
      <c r="AO10" s="72"/>
      <c r="AP10" s="72"/>
      <c r="AQ10" s="72"/>
      <c r="AR10" s="72"/>
      <c r="AS10" s="72"/>
      <c r="AT10" s="71">
        <f>データ!$V$6</f>
        <v>223.49</v>
      </c>
      <c r="AU10" s="71"/>
      <c r="AV10" s="71"/>
      <c r="AW10" s="71"/>
      <c r="AX10" s="71"/>
      <c r="AY10" s="71"/>
      <c r="AZ10" s="71"/>
      <c r="BA10" s="71"/>
      <c r="BB10" s="71">
        <f>データ!$W$6</f>
        <v>202.77</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3" t="s">
        <v>109</v>
      </c>
      <c r="BM47" s="64"/>
      <c r="BN47" s="64"/>
      <c r="BO47" s="64"/>
      <c r="BP47" s="64"/>
      <c r="BQ47" s="64"/>
      <c r="BR47" s="64"/>
      <c r="BS47" s="64"/>
      <c r="BT47" s="64"/>
      <c r="BU47" s="64"/>
      <c r="BV47" s="64"/>
      <c r="BW47" s="64"/>
      <c r="BX47" s="64"/>
      <c r="BY47" s="64"/>
      <c r="BZ47" s="6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3"/>
      <c r="BM48" s="64"/>
      <c r="BN48" s="64"/>
      <c r="BO48" s="64"/>
      <c r="BP48" s="64"/>
      <c r="BQ48" s="64"/>
      <c r="BR48" s="64"/>
      <c r="BS48" s="64"/>
      <c r="BT48" s="64"/>
      <c r="BU48" s="64"/>
      <c r="BV48" s="64"/>
      <c r="BW48" s="64"/>
      <c r="BX48" s="64"/>
      <c r="BY48" s="64"/>
      <c r="BZ48" s="6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3"/>
      <c r="BM49" s="64"/>
      <c r="BN49" s="64"/>
      <c r="BO49" s="64"/>
      <c r="BP49" s="64"/>
      <c r="BQ49" s="64"/>
      <c r="BR49" s="64"/>
      <c r="BS49" s="64"/>
      <c r="BT49" s="64"/>
      <c r="BU49" s="64"/>
      <c r="BV49" s="64"/>
      <c r="BW49" s="64"/>
      <c r="BX49" s="64"/>
      <c r="BY49" s="64"/>
      <c r="BZ49" s="6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3"/>
      <c r="BM50" s="64"/>
      <c r="BN50" s="64"/>
      <c r="BO50" s="64"/>
      <c r="BP50" s="64"/>
      <c r="BQ50" s="64"/>
      <c r="BR50" s="64"/>
      <c r="BS50" s="64"/>
      <c r="BT50" s="64"/>
      <c r="BU50" s="64"/>
      <c r="BV50" s="64"/>
      <c r="BW50" s="64"/>
      <c r="BX50" s="64"/>
      <c r="BY50" s="64"/>
      <c r="BZ50" s="6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3"/>
      <c r="BM51" s="64"/>
      <c r="BN51" s="64"/>
      <c r="BO51" s="64"/>
      <c r="BP51" s="64"/>
      <c r="BQ51" s="64"/>
      <c r="BR51" s="64"/>
      <c r="BS51" s="64"/>
      <c r="BT51" s="64"/>
      <c r="BU51" s="64"/>
      <c r="BV51" s="64"/>
      <c r="BW51" s="64"/>
      <c r="BX51" s="64"/>
      <c r="BY51" s="64"/>
      <c r="BZ51" s="6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3"/>
      <c r="BM52" s="64"/>
      <c r="BN52" s="64"/>
      <c r="BO52" s="64"/>
      <c r="BP52" s="64"/>
      <c r="BQ52" s="64"/>
      <c r="BR52" s="64"/>
      <c r="BS52" s="64"/>
      <c r="BT52" s="64"/>
      <c r="BU52" s="64"/>
      <c r="BV52" s="64"/>
      <c r="BW52" s="64"/>
      <c r="BX52" s="64"/>
      <c r="BY52" s="64"/>
      <c r="BZ52" s="6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3"/>
      <c r="BM53" s="64"/>
      <c r="BN53" s="64"/>
      <c r="BO53" s="64"/>
      <c r="BP53" s="64"/>
      <c r="BQ53" s="64"/>
      <c r="BR53" s="64"/>
      <c r="BS53" s="64"/>
      <c r="BT53" s="64"/>
      <c r="BU53" s="64"/>
      <c r="BV53" s="64"/>
      <c r="BW53" s="64"/>
      <c r="BX53" s="64"/>
      <c r="BY53" s="64"/>
      <c r="BZ53" s="6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3"/>
      <c r="BM54" s="64"/>
      <c r="BN54" s="64"/>
      <c r="BO54" s="64"/>
      <c r="BP54" s="64"/>
      <c r="BQ54" s="64"/>
      <c r="BR54" s="64"/>
      <c r="BS54" s="64"/>
      <c r="BT54" s="64"/>
      <c r="BU54" s="64"/>
      <c r="BV54" s="64"/>
      <c r="BW54" s="64"/>
      <c r="BX54" s="64"/>
      <c r="BY54" s="64"/>
      <c r="BZ54" s="6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3"/>
      <c r="BM55" s="64"/>
      <c r="BN55" s="64"/>
      <c r="BO55" s="64"/>
      <c r="BP55" s="64"/>
      <c r="BQ55" s="64"/>
      <c r="BR55" s="64"/>
      <c r="BS55" s="64"/>
      <c r="BT55" s="64"/>
      <c r="BU55" s="64"/>
      <c r="BV55" s="64"/>
      <c r="BW55" s="64"/>
      <c r="BX55" s="64"/>
      <c r="BY55" s="64"/>
      <c r="BZ55" s="6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3"/>
      <c r="BM56" s="64"/>
      <c r="BN56" s="64"/>
      <c r="BO56" s="64"/>
      <c r="BP56" s="64"/>
      <c r="BQ56" s="64"/>
      <c r="BR56" s="64"/>
      <c r="BS56" s="64"/>
      <c r="BT56" s="64"/>
      <c r="BU56" s="64"/>
      <c r="BV56" s="64"/>
      <c r="BW56" s="64"/>
      <c r="BX56" s="64"/>
      <c r="BY56" s="64"/>
      <c r="BZ56" s="6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3"/>
      <c r="BM57" s="64"/>
      <c r="BN57" s="64"/>
      <c r="BO57" s="64"/>
      <c r="BP57" s="64"/>
      <c r="BQ57" s="64"/>
      <c r="BR57" s="64"/>
      <c r="BS57" s="64"/>
      <c r="BT57" s="64"/>
      <c r="BU57" s="64"/>
      <c r="BV57" s="64"/>
      <c r="BW57" s="64"/>
      <c r="BX57" s="64"/>
      <c r="BY57" s="64"/>
      <c r="BZ57" s="6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3"/>
      <c r="BM58" s="64"/>
      <c r="BN58" s="64"/>
      <c r="BO58" s="64"/>
      <c r="BP58" s="64"/>
      <c r="BQ58" s="64"/>
      <c r="BR58" s="64"/>
      <c r="BS58" s="64"/>
      <c r="BT58" s="64"/>
      <c r="BU58" s="64"/>
      <c r="BV58" s="64"/>
      <c r="BW58" s="64"/>
      <c r="BX58" s="64"/>
      <c r="BY58" s="64"/>
      <c r="BZ58" s="6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3"/>
      <c r="BM59" s="64"/>
      <c r="BN59" s="64"/>
      <c r="BO59" s="64"/>
      <c r="BP59" s="64"/>
      <c r="BQ59" s="64"/>
      <c r="BR59" s="64"/>
      <c r="BS59" s="64"/>
      <c r="BT59" s="64"/>
      <c r="BU59" s="64"/>
      <c r="BV59" s="64"/>
      <c r="BW59" s="64"/>
      <c r="BX59" s="64"/>
      <c r="BY59" s="64"/>
      <c r="BZ59" s="65"/>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3"/>
      <c r="BM60" s="64"/>
      <c r="BN60" s="64"/>
      <c r="BO60" s="64"/>
      <c r="BP60" s="64"/>
      <c r="BQ60" s="64"/>
      <c r="BR60" s="64"/>
      <c r="BS60" s="64"/>
      <c r="BT60" s="64"/>
      <c r="BU60" s="64"/>
      <c r="BV60" s="64"/>
      <c r="BW60" s="64"/>
      <c r="BX60" s="64"/>
      <c r="BY60" s="64"/>
      <c r="BZ60" s="65"/>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3"/>
      <c r="BM61" s="64"/>
      <c r="BN61" s="64"/>
      <c r="BO61" s="64"/>
      <c r="BP61" s="64"/>
      <c r="BQ61" s="64"/>
      <c r="BR61" s="64"/>
      <c r="BS61" s="64"/>
      <c r="BT61" s="64"/>
      <c r="BU61" s="64"/>
      <c r="BV61" s="64"/>
      <c r="BW61" s="64"/>
      <c r="BX61" s="64"/>
      <c r="BY61" s="64"/>
      <c r="BZ61" s="6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3"/>
      <c r="BM62" s="64"/>
      <c r="BN62" s="64"/>
      <c r="BO62" s="64"/>
      <c r="BP62" s="64"/>
      <c r="BQ62" s="64"/>
      <c r="BR62" s="64"/>
      <c r="BS62" s="64"/>
      <c r="BT62" s="64"/>
      <c r="BU62" s="64"/>
      <c r="BV62" s="64"/>
      <c r="BW62" s="64"/>
      <c r="BX62" s="64"/>
      <c r="BY62" s="64"/>
      <c r="BZ62" s="6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fctEgiSHlhyZ29NfGtPPaCsAcLB323LHqZLU8ePTDvlzPIV+XM40f06zj2k7fZRAgl/BlLptVn2/VMAGbCLEsA==" saltValue="HmXPC7SJkFL5KhIqqryLX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192091</v>
      </c>
      <c r="D6" s="34">
        <f t="shared" si="3"/>
        <v>47</v>
      </c>
      <c r="E6" s="34">
        <f t="shared" si="3"/>
        <v>1</v>
      </c>
      <c r="F6" s="34">
        <f t="shared" si="3"/>
        <v>0</v>
      </c>
      <c r="G6" s="34">
        <f t="shared" si="3"/>
        <v>0</v>
      </c>
      <c r="H6" s="34" t="str">
        <f t="shared" si="3"/>
        <v>山梨県　北杜市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96.6</v>
      </c>
      <c r="Q6" s="35">
        <f t="shared" si="3"/>
        <v>2380</v>
      </c>
      <c r="R6" s="35">
        <f t="shared" si="3"/>
        <v>47117</v>
      </c>
      <c r="S6" s="35">
        <f t="shared" si="3"/>
        <v>602.48</v>
      </c>
      <c r="T6" s="35">
        <f t="shared" si="3"/>
        <v>78.209999999999994</v>
      </c>
      <c r="U6" s="35">
        <f t="shared" si="3"/>
        <v>45317</v>
      </c>
      <c r="V6" s="35">
        <f t="shared" si="3"/>
        <v>223.49</v>
      </c>
      <c r="W6" s="35">
        <f t="shared" si="3"/>
        <v>202.77</v>
      </c>
      <c r="X6" s="36">
        <f>IF(X7="",NA(),X7)</f>
        <v>86.83</v>
      </c>
      <c r="Y6" s="36">
        <f t="shared" ref="Y6:AG6" si="4">IF(Y7="",NA(),Y7)</f>
        <v>86.64</v>
      </c>
      <c r="Z6" s="36">
        <f t="shared" si="4"/>
        <v>84.12</v>
      </c>
      <c r="AA6" s="36">
        <f t="shared" si="4"/>
        <v>82.35</v>
      </c>
      <c r="AB6" s="36">
        <f t="shared" si="4"/>
        <v>82.46</v>
      </c>
      <c r="AC6" s="36">
        <f t="shared" si="4"/>
        <v>77.48</v>
      </c>
      <c r="AD6" s="36">
        <f t="shared" si="4"/>
        <v>76.02</v>
      </c>
      <c r="AE6" s="36">
        <f t="shared" si="4"/>
        <v>77.66</v>
      </c>
      <c r="AF6" s="36">
        <f t="shared" si="4"/>
        <v>74.03</v>
      </c>
      <c r="AG6" s="36">
        <f t="shared" si="4"/>
        <v>73.2</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934.33</v>
      </c>
      <c r="BF6" s="36">
        <f t="shared" ref="BF6:BN6" si="7">IF(BF7="",NA(),BF7)</f>
        <v>886.94</v>
      </c>
      <c r="BG6" s="36">
        <f t="shared" si="7"/>
        <v>901.15</v>
      </c>
      <c r="BH6" s="36">
        <f t="shared" si="7"/>
        <v>848.44</v>
      </c>
      <c r="BI6" s="36">
        <f t="shared" si="7"/>
        <v>812.12</v>
      </c>
      <c r="BJ6" s="36">
        <f t="shared" si="7"/>
        <v>1285.3599999999999</v>
      </c>
      <c r="BK6" s="36">
        <f t="shared" si="7"/>
        <v>1246.73</v>
      </c>
      <c r="BL6" s="36">
        <f t="shared" si="7"/>
        <v>1281.51</v>
      </c>
      <c r="BM6" s="36">
        <f t="shared" si="7"/>
        <v>1068.53</v>
      </c>
      <c r="BN6" s="36">
        <f t="shared" si="7"/>
        <v>995.48</v>
      </c>
      <c r="BO6" s="35" t="str">
        <f>IF(BO7="","",IF(BO7="-","【-】","【"&amp;SUBSTITUTE(TEXT(BO7,"#,##0.00"),"-","△")&amp;"】"))</f>
        <v>【1,074.14】</v>
      </c>
      <c r="BP6" s="36">
        <f>IF(BP7="",NA(),BP7)</f>
        <v>56.93</v>
      </c>
      <c r="BQ6" s="36">
        <f t="shared" ref="BQ6:BY6" si="8">IF(BQ7="",NA(),BQ7)</f>
        <v>59.38</v>
      </c>
      <c r="BR6" s="36">
        <f t="shared" si="8"/>
        <v>57</v>
      </c>
      <c r="BS6" s="36">
        <f t="shared" si="8"/>
        <v>58.11</v>
      </c>
      <c r="BT6" s="36">
        <f t="shared" si="8"/>
        <v>56.9</v>
      </c>
      <c r="BU6" s="36">
        <f t="shared" si="8"/>
        <v>54.45</v>
      </c>
      <c r="BV6" s="36">
        <f t="shared" si="8"/>
        <v>54.33</v>
      </c>
      <c r="BW6" s="36">
        <f t="shared" si="8"/>
        <v>55.02</v>
      </c>
      <c r="BX6" s="36">
        <f t="shared" si="8"/>
        <v>59.33</v>
      </c>
      <c r="BY6" s="36">
        <f t="shared" si="8"/>
        <v>55.46</v>
      </c>
      <c r="BZ6" s="35" t="str">
        <f>IF(BZ7="","",IF(BZ7="-","【-】","【"&amp;SUBSTITUTE(TEXT(BZ7,"#,##0.00"),"-","△")&amp;"】"))</f>
        <v>【54.36】</v>
      </c>
      <c r="CA6" s="36">
        <f>IF(CA7="",NA(),CA7)</f>
        <v>282.2</v>
      </c>
      <c r="CB6" s="36">
        <f t="shared" ref="CB6:CJ6" si="9">IF(CB7="",NA(),CB7)</f>
        <v>277.49</v>
      </c>
      <c r="CC6" s="36">
        <f t="shared" si="9"/>
        <v>286.70999999999998</v>
      </c>
      <c r="CD6" s="36">
        <f t="shared" si="9"/>
        <v>286.32</v>
      </c>
      <c r="CE6" s="36">
        <f t="shared" si="9"/>
        <v>292.37</v>
      </c>
      <c r="CF6" s="36">
        <f t="shared" si="9"/>
        <v>332.75</v>
      </c>
      <c r="CG6" s="36">
        <f t="shared" si="9"/>
        <v>341.05</v>
      </c>
      <c r="CH6" s="36">
        <f t="shared" si="9"/>
        <v>330.62</v>
      </c>
      <c r="CI6" s="36">
        <f t="shared" si="9"/>
        <v>279.67</v>
      </c>
      <c r="CJ6" s="36">
        <f t="shared" si="9"/>
        <v>299.77999999999997</v>
      </c>
      <c r="CK6" s="35" t="str">
        <f>IF(CK7="","",IF(CK7="-","【-】","【"&amp;SUBSTITUTE(TEXT(CK7,"#,##0.00"),"-","△")&amp;"】"))</f>
        <v>【296.40】</v>
      </c>
      <c r="CL6" s="36">
        <f>IF(CL7="",NA(),CL7)</f>
        <v>49.65</v>
      </c>
      <c r="CM6" s="36">
        <f t="shared" ref="CM6:CU6" si="10">IF(CM7="",NA(),CM7)</f>
        <v>53.01</v>
      </c>
      <c r="CN6" s="36">
        <f t="shared" si="10"/>
        <v>54.26</v>
      </c>
      <c r="CO6" s="36">
        <f t="shared" si="10"/>
        <v>53.77</v>
      </c>
      <c r="CP6" s="36">
        <f t="shared" si="10"/>
        <v>53.19</v>
      </c>
      <c r="CQ6" s="36">
        <f t="shared" si="10"/>
        <v>60.68</v>
      </c>
      <c r="CR6" s="36">
        <f t="shared" si="10"/>
        <v>59.87</v>
      </c>
      <c r="CS6" s="36">
        <f t="shared" si="10"/>
        <v>59.59</v>
      </c>
      <c r="CT6" s="36">
        <f t="shared" si="10"/>
        <v>61.79</v>
      </c>
      <c r="CU6" s="36">
        <f t="shared" si="10"/>
        <v>59.59</v>
      </c>
      <c r="CV6" s="35" t="str">
        <f>IF(CV7="","",IF(CV7="-","【-】","【"&amp;SUBSTITUTE(TEXT(CV7,"#,##0.00"),"-","△")&amp;"】"))</f>
        <v>【55.95】</v>
      </c>
      <c r="CW6" s="36">
        <f>IF(CW7="",NA(),CW7)</f>
        <v>73.62</v>
      </c>
      <c r="CX6" s="36">
        <f t="shared" ref="CX6:DF6" si="11">IF(CX7="",NA(),CX7)</f>
        <v>69.040000000000006</v>
      </c>
      <c r="CY6" s="36">
        <f t="shared" si="11"/>
        <v>65.58</v>
      </c>
      <c r="CZ6" s="36">
        <f t="shared" si="11"/>
        <v>66.06</v>
      </c>
      <c r="DA6" s="36">
        <f t="shared" si="11"/>
        <v>65.819999999999993</v>
      </c>
      <c r="DB6" s="36">
        <f t="shared" si="11"/>
        <v>75.760000000000005</v>
      </c>
      <c r="DC6" s="36">
        <f t="shared" si="11"/>
        <v>75.48</v>
      </c>
      <c r="DD6" s="36">
        <f t="shared" si="11"/>
        <v>74.64</v>
      </c>
      <c r="DE6" s="36">
        <f t="shared" si="11"/>
        <v>74.98</v>
      </c>
      <c r="DF6" s="36">
        <f t="shared" si="11"/>
        <v>74.19</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0.33</v>
      </c>
      <c r="EE6" s="36">
        <f t="shared" ref="EE6:EM6" si="14">IF(EE7="",NA(),EE7)</f>
        <v>0.06</v>
      </c>
      <c r="EF6" s="36">
        <f t="shared" si="14"/>
        <v>0.02</v>
      </c>
      <c r="EG6" s="36">
        <f t="shared" si="14"/>
        <v>0.19</v>
      </c>
      <c r="EH6" s="36">
        <f t="shared" si="14"/>
        <v>0.05</v>
      </c>
      <c r="EI6" s="36">
        <f t="shared" si="14"/>
        <v>0.55000000000000004</v>
      </c>
      <c r="EJ6" s="36">
        <f t="shared" si="14"/>
        <v>0.54</v>
      </c>
      <c r="EK6" s="36">
        <f t="shared" si="14"/>
        <v>0.43</v>
      </c>
      <c r="EL6" s="36">
        <f t="shared" si="14"/>
        <v>0.56000000000000005</v>
      </c>
      <c r="EM6" s="36">
        <f t="shared" si="14"/>
        <v>0.31</v>
      </c>
      <c r="EN6" s="35" t="str">
        <f>IF(EN7="","",IF(EN7="-","【-】","【"&amp;SUBSTITUTE(TEXT(EN7,"#,##0.00"),"-","△")&amp;"】"))</f>
        <v>【0.54】</v>
      </c>
    </row>
    <row r="7" spans="1:144" s="37" customFormat="1" x14ac:dyDescent="0.15">
      <c r="A7" s="29"/>
      <c r="B7" s="38">
        <v>2018</v>
      </c>
      <c r="C7" s="38">
        <v>192091</v>
      </c>
      <c r="D7" s="38">
        <v>47</v>
      </c>
      <c r="E7" s="38">
        <v>1</v>
      </c>
      <c r="F7" s="38">
        <v>0</v>
      </c>
      <c r="G7" s="38">
        <v>0</v>
      </c>
      <c r="H7" s="38" t="s">
        <v>96</v>
      </c>
      <c r="I7" s="38" t="s">
        <v>97</v>
      </c>
      <c r="J7" s="38" t="s">
        <v>98</v>
      </c>
      <c r="K7" s="38" t="s">
        <v>99</v>
      </c>
      <c r="L7" s="38" t="s">
        <v>100</v>
      </c>
      <c r="M7" s="38" t="s">
        <v>101</v>
      </c>
      <c r="N7" s="39" t="s">
        <v>102</v>
      </c>
      <c r="O7" s="39" t="s">
        <v>103</v>
      </c>
      <c r="P7" s="39">
        <v>96.6</v>
      </c>
      <c r="Q7" s="39">
        <v>2380</v>
      </c>
      <c r="R7" s="39">
        <v>47117</v>
      </c>
      <c r="S7" s="39">
        <v>602.48</v>
      </c>
      <c r="T7" s="39">
        <v>78.209999999999994</v>
      </c>
      <c r="U7" s="39">
        <v>45317</v>
      </c>
      <c r="V7" s="39">
        <v>223.49</v>
      </c>
      <c r="W7" s="39">
        <v>202.77</v>
      </c>
      <c r="X7" s="39">
        <v>86.83</v>
      </c>
      <c r="Y7" s="39">
        <v>86.64</v>
      </c>
      <c r="Z7" s="39">
        <v>84.12</v>
      </c>
      <c r="AA7" s="39">
        <v>82.35</v>
      </c>
      <c r="AB7" s="39">
        <v>82.46</v>
      </c>
      <c r="AC7" s="39">
        <v>77.48</v>
      </c>
      <c r="AD7" s="39">
        <v>76.02</v>
      </c>
      <c r="AE7" s="39">
        <v>77.66</v>
      </c>
      <c r="AF7" s="39">
        <v>74.03</v>
      </c>
      <c r="AG7" s="39">
        <v>73.2</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934.33</v>
      </c>
      <c r="BF7" s="39">
        <v>886.94</v>
      </c>
      <c r="BG7" s="39">
        <v>901.15</v>
      </c>
      <c r="BH7" s="39">
        <v>848.44</v>
      </c>
      <c r="BI7" s="39">
        <v>812.12</v>
      </c>
      <c r="BJ7" s="39">
        <v>1285.3599999999999</v>
      </c>
      <c r="BK7" s="39">
        <v>1246.73</v>
      </c>
      <c r="BL7" s="39">
        <v>1281.51</v>
      </c>
      <c r="BM7" s="39">
        <v>1068.53</v>
      </c>
      <c r="BN7" s="39">
        <v>995.48</v>
      </c>
      <c r="BO7" s="39">
        <v>1074.1400000000001</v>
      </c>
      <c r="BP7" s="39">
        <v>56.93</v>
      </c>
      <c r="BQ7" s="39">
        <v>59.38</v>
      </c>
      <c r="BR7" s="39">
        <v>57</v>
      </c>
      <c r="BS7" s="39">
        <v>58.11</v>
      </c>
      <c r="BT7" s="39">
        <v>56.9</v>
      </c>
      <c r="BU7" s="39">
        <v>54.45</v>
      </c>
      <c r="BV7" s="39">
        <v>54.33</v>
      </c>
      <c r="BW7" s="39">
        <v>55.02</v>
      </c>
      <c r="BX7" s="39">
        <v>59.33</v>
      </c>
      <c r="BY7" s="39">
        <v>55.46</v>
      </c>
      <c r="BZ7" s="39">
        <v>54.36</v>
      </c>
      <c r="CA7" s="39">
        <v>282.2</v>
      </c>
      <c r="CB7" s="39">
        <v>277.49</v>
      </c>
      <c r="CC7" s="39">
        <v>286.70999999999998</v>
      </c>
      <c r="CD7" s="39">
        <v>286.32</v>
      </c>
      <c r="CE7" s="39">
        <v>292.37</v>
      </c>
      <c r="CF7" s="39">
        <v>332.75</v>
      </c>
      <c r="CG7" s="39">
        <v>341.05</v>
      </c>
      <c r="CH7" s="39">
        <v>330.62</v>
      </c>
      <c r="CI7" s="39">
        <v>279.67</v>
      </c>
      <c r="CJ7" s="39">
        <v>299.77999999999997</v>
      </c>
      <c r="CK7" s="39">
        <v>296.39999999999998</v>
      </c>
      <c r="CL7" s="39">
        <v>49.65</v>
      </c>
      <c r="CM7" s="39">
        <v>53.01</v>
      </c>
      <c r="CN7" s="39">
        <v>54.26</v>
      </c>
      <c r="CO7" s="39">
        <v>53.77</v>
      </c>
      <c r="CP7" s="39">
        <v>53.19</v>
      </c>
      <c r="CQ7" s="39">
        <v>60.68</v>
      </c>
      <c r="CR7" s="39">
        <v>59.87</v>
      </c>
      <c r="CS7" s="39">
        <v>59.59</v>
      </c>
      <c r="CT7" s="39">
        <v>61.79</v>
      </c>
      <c r="CU7" s="39">
        <v>59.59</v>
      </c>
      <c r="CV7" s="39">
        <v>55.95</v>
      </c>
      <c r="CW7" s="39">
        <v>73.62</v>
      </c>
      <c r="CX7" s="39">
        <v>69.040000000000006</v>
      </c>
      <c r="CY7" s="39">
        <v>65.58</v>
      </c>
      <c r="CZ7" s="39">
        <v>66.06</v>
      </c>
      <c r="DA7" s="39">
        <v>65.819999999999993</v>
      </c>
      <c r="DB7" s="39">
        <v>75.760000000000005</v>
      </c>
      <c r="DC7" s="39">
        <v>75.48</v>
      </c>
      <c r="DD7" s="39">
        <v>74.64</v>
      </c>
      <c r="DE7" s="39">
        <v>74.98</v>
      </c>
      <c r="DF7" s="39">
        <v>74.19</v>
      </c>
      <c r="DG7" s="39">
        <v>73.77</v>
      </c>
      <c r="DH7" s="39"/>
      <c r="DI7" s="39"/>
      <c r="DJ7" s="39"/>
      <c r="DK7" s="39"/>
      <c r="DL7" s="39"/>
      <c r="DM7" s="39"/>
      <c r="DN7" s="39"/>
      <c r="DO7" s="39"/>
      <c r="DP7" s="39"/>
      <c r="DQ7" s="39"/>
      <c r="DR7" s="39"/>
      <c r="DS7" s="39"/>
      <c r="DT7" s="39"/>
      <c r="DU7" s="39"/>
      <c r="DV7" s="39"/>
      <c r="DW7" s="39"/>
      <c r="DX7" s="39"/>
      <c r="DY7" s="39"/>
      <c r="DZ7" s="39"/>
      <c r="EA7" s="39"/>
      <c r="EB7" s="39"/>
      <c r="EC7" s="39"/>
      <c r="ED7" s="39">
        <v>0.33</v>
      </c>
      <c r="EE7" s="39">
        <v>0.06</v>
      </c>
      <c r="EF7" s="39">
        <v>0.02</v>
      </c>
      <c r="EG7" s="39">
        <v>0.19</v>
      </c>
      <c r="EH7" s="39">
        <v>0.05</v>
      </c>
      <c r="EI7" s="39">
        <v>0.55000000000000004</v>
      </c>
      <c r="EJ7" s="39">
        <v>0.54</v>
      </c>
      <c r="EK7" s="39">
        <v>0.43</v>
      </c>
      <c r="EL7" s="39">
        <v>0.56000000000000005</v>
      </c>
      <c r="EM7" s="39">
        <v>0.31</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2020-02-05T07:36:49Z</cp:lastPrinted>
  <dcterms:created xsi:type="dcterms:W3CDTF">2019-12-05T04:37:00Z</dcterms:created>
  <dcterms:modified xsi:type="dcterms:W3CDTF">2020-02-17T02:54:32Z</dcterms:modified>
  <cp:category/>
</cp:coreProperties>
</file>