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19年度\総務課共通\調査関係\経営比較分析表・補足調査\経営比較分析表\Ｈ30年度決算分\04提出\"/>
    </mc:Choice>
  </mc:AlternateContent>
  <xr:revisionPtr revIDLastSave="0" documentId="13_ncr:1_{1C007EE6-EFAA-447A-A598-9312DBB707C8}" xr6:coauthVersionLast="43" xr6:coauthVersionMax="43" xr10:uidLastSave="{00000000-0000-0000-0000-000000000000}"/>
  <workbookProtection workbookAlgorithmName="SHA-512" workbookHashValue="rw/pyOpU1oGbnG4+Un9av/sSX0rj/ahuTrRvWrw8hOQc7500t2iF0Gm4/3Y50Uo2svjn82G9Pyha2XHH/eC5OQ==" workbookSaltValue="Qn/Mei+HPAlX+hYhh0wFc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AL10" i="4"/>
  <c r="W10" i="4"/>
  <c r="P10" i="4"/>
  <c r="I10" i="4"/>
  <c r="BB8" i="4"/>
  <c r="AD8" i="4"/>
  <c r="W8" i="4"/>
  <c r="P8" i="4"/>
  <c r="I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<sst xmlns="http://schemas.openxmlformats.org/spreadsheetml/2006/main" count="225" uniqueCount="110">
  <si>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</si>
  <si>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</si>
  <si>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</si>
  <si>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</si>
  <si>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</si>
  <si>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</si>
  <si>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</si>
  <si>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</si>
  <si>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</si>
  <si>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</si>
  <si>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</si>
  <si>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</si>
  <si>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</si>
  <si>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</si>
  <si>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</si>
  <si>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</si>
  <si>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</si>
  <si>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</si>
  <si>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</si>
  <si>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</si>
  <si>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</si>
  <si>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</si>
  <si>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</si>
  <si>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</si>
  <si>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</si>
  <si>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</si>
  <si>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</si>
  <si>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</si>
  <si>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</si>
  <si>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</si>
  <si>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</si>
  <si>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</si>
  <si>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</si>
  <si>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</si>
  <si>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</si>
  <si>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</si>
  <si>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</si>
  <si>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</si>
  <si>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</si>
  <si>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</si>
  <si>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</si>
  <si>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</si>
  <si>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</si>
  <si>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</si>
  <si>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</si>
  <si>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</si>
  <si>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</si>
  <si>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</si>
  <si>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</si>
  <si>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</si>
  <si>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</si>
  <si>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</si>
  <si>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</si>
  <si>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</si>
  <si>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</si>
  <si>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</si>
  <si>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</si>
  <si>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</si>
  <si>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</si>
  <si>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</si>
  <si>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</si>
  <si>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</si>
  <si>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</si>
  <si>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</si>
  <si>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</si>
  <si>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</si>
  <si>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</si>
  <si>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</si>
  <si>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</si>
  <si>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</si>
  <si>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</si>
  <si>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</si>
  <si>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</si>
  <si>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</si>
  <si>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</si>
  <si>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</si>
  <si>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</si>
  <si>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</si>
  <si>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</si>
  <si>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</si>
  <si>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</si>
  <si>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</si>
  <si>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</si>
  <si>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</si>
  <si>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</si>
  <si>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</si>
  <si>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</si>
  <si>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</si>
  <si>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</si>
  <si>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</si>
  <si>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</si>
  <si>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</si>
  <si>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</si>
  <si>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</si>
  <si>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</si>
  <si>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</si>
  <si>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</si>
  <si>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</si>
  <si>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</si>
  <si>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</si>
  <si>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</si>
  <si>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</si>
  <si>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</si>
  <si>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</si>
  <si>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</si>
  <si>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</si>
  <si>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</si>
  <si>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平成14年度から施設整備を開始しているため、該当する数値はなく、施設は健全資産であると言える。
　</t>
    <rPh sb="3" eb="5">
      <t>ヘイセイ</t>
    </rPh>
    <rPh sb="7" eb="9">
      <t>ネンド</t>
    </rPh>
    <rPh sb="11" eb="13">
      <t>シセツ</t>
    </rPh>
    <rPh sb="13" eb="15">
      <t>セイビ</t>
    </rPh>
    <rPh sb="16" eb="18">
      <t>カイシ</t>
    </rPh>
    <rPh sb="25" eb="27">
      <t>ガイトウ</t>
    </rPh>
    <rPh sb="29" eb="31">
      <t>スウチ</t>
    </rPh>
    <rPh sb="35" eb="37">
      <t>シセツ</t>
    </rPh>
    <phoneticPr fontId="17"/>
  </si>
  <si>
    <t>　平成27年度以前は白根簡易水道事業及び芦安簡易水道事業の合算値、平成28年度以降は芦安簡易水道事業の数値となる。（白根簡易水道事業は、平成28年度に南アルプス市水道事業へ統合した。）
　南アルプス市芦安簡易水道事業は、山間地域の極めて少ない給水人口により事業が営まれている。
①収益的収支比率
　本来の自主財源である給水収益（水道使用料）では事業運営費を賄うことは依然困難であり、一般会計繰入金（基準外繰入含む）で補っている。
④企業債残高対給水収益比率
　近年、統合簡易水道事業を全域的に行ってきたこと及び今後の水道事業への統合を目指した施設の構築事業を実施した際の市債借入残高が、給水収益に対する割合を増加させている。
⑤料金回収率
　7.55％と著しく少なく、費用の削減及び料金の改定が求められる。
⑥給水原価
　白根簡易水道事業が水道事業へ統合したことで、平成27年度以前との比較は一概にできないが、水道事業への統合を目指した施設の構築事業を実施したことで、大きく平均値を上回っている。
⑦施設利用率
　給水人口の減少等の要因により使用水量が減少したことに伴い、施設の利用率の低下に至っている。
⑧有収率
　平均値を若干上回ってるが、更なる管理徹底を行い、効率化を図る必要がある。</t>
    <rPh sb="2" eb="4">
      <t>ヘイセイ</t>
    </rPh>
    <rPh sb="8" eb="10">
      <t>イゼン</t>
    </rPh>
    <rPh sb="11" eb="13">
      <t>シラネ</t>
    </rPh>
    <rPh sb="13" eb="15">
      <t>カンイ</t>
    </rPh>
    <rPh sb="15" eb="17">
      <t>スイドウ</t>
    </rPh>
    <rPh sb="19" eb="20">
      <t>オヨ</t>
    </rPh>
    <rPh sb="21" eb="23">
      <t>アシヤス</t>
    </rPh>
    <rPh sb="23" eb="25">
      <t>カンイ</t>
    </rPh>
    <rPh sb="25" eb="27">
      <t>スイドウ</t>
    </rPh>
    <rPh sb="27" eb="29">
      <t>ジギョウ</t>
    </rPh>
    <rPh sb="39" eb="41">
      <t>イコウ</t>
    </rPh>
    <rPh sb="51" eb="53">
      <t>スウチ</t>
    </rPh>
    <rPh sb="59" eb="61">
      <t>シラネ</t>
    </rPh>
    <rPh sb="61" eb="63">
      <t>カンイ</t>
    </rPh>
    <rPh sb="63" eb="65">
      <t>スイドウ</t>
    </rPh>
    <rPh sb="76" eb="82">
      <t>ミナミ</t>
    </rPh>
    <rPh sb="82" eb="84">
      <t>スイドウ</t>
    </rPh>
    <rPh sb="95" eb="101">
      <t>ミナミ</t>
    </rPh>
    <rPh sb="101" eb="103">
      <t>アシヤス</t>
    </rPh>
    <rPh sb="103" eb="105">
      <t>カンイ</t>
    </rPh>
    <rPh sb="105" eb="107">
      <t>スイドウ</t>
    </rPh>
    <rPh sb="111" eb="113">
      <t>サンカン</t>
    </rPh>
    <rPh sb="113" eb="114">
      <t>チ</t>
    </rPh>
    <rPh sb="114" eb="115">
      <t>イキ</t>
    </rPh>
    <rPh sb="116" eb="117">
      <t>キワ</t>
    </rPh>
    <rPh sb="119" eb="120">
      <t>スク</t>
    </rPh>
    <rPh sb="122" eb="124">
      <t>キュウスイ</t>
    </rPh>
    <rPh sb="124" eb="126">
      <t>ジンコウ</t>
    </rPh>
    <rPh sb="129" eb="131">
      <t>ジギョウ</t>
    </rPh>
    <rPh sb="132" eb="133">
      <t>イトナ</t>
    </rPh>
    <rPh sb="141" eb="144">
      <t>シュウエキテキ</t>
    </rPh>
    <rPh sb="144" eb="146">
      <t>シュウシ</t>
    </rPh>
    <rPh sb="150" eb="152">
      <t>ホンライ</t>
    </rPh>
    <rPh sb="153" eb="155">
      <t>ジシュ</t>
    </rPh>
    <rPh sb="155" eb="157">
      <t>ザイゲン</t>
    </rPh>
    <rPh sb="160" eb="162">
      <t>キュウスイ</t>
    </rPh>
    <rPh sb="162" eb="164">
      <t>シュウエキ</t>
    </rPh>
    <rPh sb="165" eb="167">
      <t>スイドウ</t>
    </rPh>
    <rPh sb="167" eb="170">
      <t>シヨウリョウ</t>
    </rPh>
    <rPh sb="173" eb="175">
      <t>ジギョウ</t>
    </rPh>
    <rPh sb="175" eb="177">
      <t>ウンエイ</t>
    </rPh>
    <rPh sb="177" eb="178">
      <t>ヒ</t>
    </rPh>
    <rPh sb="179" eb="180">
      <t>マカナ</t>
    </rPh>
    <rPh sb="184" eb="186">
      <t>イゼン</t>
    </rPh>
    <rPh sb="186" eb="188">
      <t>コンナン</t>
    </rPh>
    <rPh sb="192" eb="194">
      <t>イッパン</t>
    </rPh>
    <rPh sb="194" eb="196">
      <t>カイケイ</t>
    </rPh>
    <rPh sb="196" eb="198">
      <t>クリイレ</t>
    </rPh>
    <rPh sb="198" eb="199">
      <t>キン</t>
    </rPh>
    <rPh sb="200" eb="202">
      <t>キジュン</t>
    </rPh>
    <rPh sb="202" eb="203">
      <t>ガイ</t>
    </rPh>
    <rPh sb="203" eb="205">
      <t>クリイレ</t>
    </rPh>
    <rPh sb="205" eb="206">
      <t>フク</t>
    </rPh>
    <rPh sb="209" eb="210">
      <t>オギナ</t>
    </rPh>
    <rPh sb="216" eb="218">
      <t>キギョウ</t>
    </rPh>
    <rPh sb="218" eb="219">
      <t>サイ</t>
    </rPh>
    <rPh sb="219" eb="221">
      <t>ザンダカ</t>
    </rPh>
    <rPh sb="221" eb="222">
      <t>タイ</t>
    </rPh>
    <rPh sb="222" eb="224">
      <t>キュウスイ</t>
    </rPh>
    <rPh sb="224" eb="226">
      <t>シュウエキ</t>
    </rPh>
    <rPh sb="226" eb="228">
      <t>ヒリツ</t>
    </rPh>
    <rPh sb="231" eb="233">
      <t>キンネン</t>
    </rPh>
    <rPh sb="236" eb="238">
      <t>カンイ</t>
    </rPh>
    <rPh sb="238" eb="240">
      <t>スイドウ</t>
    </rPh>
    <rPh sb="240" eb="242">
      <t>ジギョウ</t>
    </rPh>
    <rPh sb="247" eb="248">
      <t>オコナ</t>
    </rPh>
    <rPh sb="254" eb="255">
      <t>オヨ</t>
    </rPh>
    <rPh sb="256" eb="258">
      <t>コンゴ</t>
    </rPh>
    <rPh sb="259" eb="261">
      <t>スイドウ</t>
    </rPh>
    <rPh sb="261" eb="263">
      <t>ジギョウ</t>
    </rPh>
    <rPh sb="265" eb="267">
      <t>トウゴウ</t>
    </rPh>
    <rPh sb="268" eb="270">
      <t>メザ</t>
    </rPh>
    <rPh sb="272" eb="274">
      <t>シセツ</t>
    </rPh>
    <rPh sb="275" eb="277">
      <t>コウチク</t>
    </rPh>
    <rPh sb="277" eb="279">
      <t>ジギョウ</t>
    </rPh>
    <rPh sb="280" eb="282">
      <t>ジッシ</t>
    </rPh>
    <rPh sb="284" eb="285">
      <t>サイ</t>
    </rPh>
    <rPh sb="286" eb="287">
      <t>シ</t>
    </rPh>
    <rPh sb="287" eb="288">
      <t>サイ</t>
    </rPh>
    <rPh sb="288" eb="290">
      <t>カリイレ</t>
    </rPh>
    <rPh sb="290" eb="292">
      <t>ザンダカ</t>
    </rPh>
    <rPh sb="315" eb="317">
      <t>リョウキン</t>
    </rPh>
    <rPh sb="317" eb="319">
      <t>カイシュウ</t>
    </rPh>
    <rPh sb="328" eb="329">
      <t>イチジル</t>
    </rPh>
    <rPh sb="331" eb="332">
      <t>スク</t>
    </rPh>
    <rPh sb="335" eb="337">
      <t>ヒヨウ</t>
    </rPh>
    <rPh sb="340" eb="341">
      <t>オヨ</t>
    </rPh>
    <rPh sb="342" eb="344">
      <t>リョウキン</t>
    </rPh>
    <rPh sb="345" eb="347">
      <t>カイテイ</t>
    </rPh>
    <rPh sb="348" eb="349">
      <t>モト</t>
    </rPh>
    <rPh sb="356" eb="358">
      <t>キュウスイ</t>
    </rPh>
    <rPh sb="362" eb="364">
      <t>シラネ</t>
    </rPh>
    <rPh sb="364" eb="366">
      <t>カンイ</t>
    </rPh>
    <rPh sb="366" eb="368">
      <t>スイドウ</t>
    </rPh>
    <rPh sb="368" eb="370">
      <t>ジギョウ</t>
    </rPh>
    <rPh sb="371" eb="373">
      <t>スイドウ</t>
    </rPh>
    <rPh sb="373" eb="375">
      <t>ジギョウ</t>
    </rPh>
    <rPh sb="376" eb="378">
      <t>トウゴウ</t>
    </rPh>
    <rPh sb="383" eb="385">
      <t>ヘイセイ</t>
    </rPh>
    <rPh sb="387" eb="388">
      <t>ネン</t>
    </rPh>
    <rPh sb="388" eb="389">
      <t>ド</t>
    </rPh>
    <rPh sb="394" eb="396">
      <t>ヒカク</t>
    </rPh>
    <rPh sb="397" eb="399">
      <t>イチガイ</t>
    </rPh>
    <rPh sb="435" eb="436">
      <t>オオ</t>
    </rPh>
    <rPh sb="438" eb="440">
      <t>ヘイキン</t>
    </rPh>
    <rPh sb="440" eb="441">
      <t>チ</t>
    </rPh>
    <rPh sb="451" eb="453">
      <t>シセツ</t>
    </rPh>
    <rPh sb="458" eb="460">
      <t>キュウスイ</t>
    </rPh>
    <rPh sb="460" eb="462">
      <t>ジンコウ</t>
    </rPh>
    <rPh sb="463" eb="465">
      <t>ゲンショウ</t>
    </rPh>
    <rPh sb="465" eb="466">
      <t>トウ</t>
    </rPh>
    <rPh sb="467" eb="469">
      <t>ヨウイン</t>
    </rPh>
    <rPh sb="472" eb="474">
      <t>シヨウ</t>
    </rPh>
    <rPh sb="474" eb="476">
      <t>スイリョウ</t>
    </rPh>
    <rPh sb="477" eb="479">
      <t>ゲンショウ</t>
    </rPh>
    <rPh sb="484" eb="485">
      <t>トモナ</t>
    </rPh>
    <rPh sb="487" eb="489">
      <t>シセツ</t>
    </rPh>
    <rPh sb="490" eb="493">
      <t>リヨウリツ</t>
    </rPh>
    <rPh sb="494" eb="496">
      <t>テイカ</t>
    </rPh>
    <rPh sb="497" eb="498">
      <t>イタ</t>
    </rPh>
    <rPh sb="505" eb="506">
      <t>ユウ</t>
    </rPh>
    <rPh sb="506" eb="507">
      <t>シュウ</t>
    </rPh>
    <rPh sb="509" eb="511">
      <t>ヘイキン</t>
    </rPh>
    <rPh sb="512" eb="513">
      <t>チ</t>
    </rPh>
    <rPh sb="514" eb="516">
      <t>ジャッカン</t>
    </rPh>
    <rPh sb="516" eb="518">
      <t>ウワマワ</t>
    </rPh>
    <rPh sb="523" eb="524">
      <t>サラ</t>
    </rPh>
    <rPh sb="526" eb="528">
      <t>カンリ</t>
    </rPh>
    <rPh sb="528" eb="530">
      <t>テッテイ</t>
    </rPh>
    <rPh sb="531" eb="532">
      <t>オコナ</t>
    </rPh>
    <rPh sb="534" eb="537">
      <t>コウリツカ</t>
    </rPh>
    <rPh sb="538" eb="539">
      <t>ハカ</t>
    </rPh>
    <rPh sb="540" eb="542">
      <t>ヒツヨウ</t>
    </rPh>
    <phoneticPr fontId="17"/>
  </si>
  <si>
    <t>　南アルプス市水道事業との統合を目標に、施設建設事業等を進めた為、市債借入残高が増加している。
　また、給水原価の上昇及び料金回収率の低下も見られ、引き続き、一般会計繰入金（基準外繰入含む）により経営を維持している厳しい状況であり、経営の健全性を維持しているとは言い難い。
　コスト削減や料金改定などによる、財政の健全性を検討する。
　上水道事業との統合を推進していく。</t>
    <rPh sb="74" eb="75">
      <t>ヒ</t>
    </rPh>
    <rPh sb="76" eb="77">
      <t>ツヅ</t>
    </rPh>
    <rPh sb="116" eb="118">
      <t>ケイエイ</t>
    </rPh>
    <rPh sb="119" eb="122">
      <t>ケンゼンセイ</t>
    </rPh>
    <rPh sb="123" eb="125">
      <t>イジ</t>
    </rPh>
    <rPh sb="131" eb="132">
      <t>イ</t>
    </rPh>
    <rPh sb="133" eb="134">
      <t>ガタ</t>
    </rPh>
    <rPh sb="141" eb="143">
      <t>サクゲン</t>
    </rPh>
    <rPh sb="157" eb="160">
      <t>ケンゼンセイ</t>
    </rPh>
    <rPh sb="161" eb="163">
      <t>ケントウ</t>
    </rPh>
    <rPh sb="178" eb="180">
      <t>スイシン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</si>
</sst>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5C43C6BD-B9C7-499B-8DD3-182BE7306C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CB-4C3A-AED5-DCD22C5B0FA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09CB-4C3A-AED5-DCD22C5B0FA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43.27</c:v>
                </c:pt>
                <c:pt idx="1">
                  <c:v>41.35</c:v>
                </c:pt>
                <c:pt idx="2">
                  <c:v>35.4</c:v>
                </c:pt>
                <c:pt idx="3">
                  <c:v>38.24</c:v>
                </c:pt>
                <c:pt idx="4">
                  <c:v>38.89</c:v>
                </c:pt>
              </c:numCache>
            </c:numRef>
          </c:val>
          <c:extLst>
            <c:ext xmlns:c16="http://schemas.microsoft.com/office/drawing/2014/chart" uri="{C3380CC4-5D6E-409C-BE32-E72D297353CC}">
              <c16:uniqueId val="{00000000-3DF4-4251-A672-7460610B343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3DF4-4251-A672-7460610B343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89.82</c:v>
                </c:pt>
                <c:pt idx="1">
                  <c:v>87.86</c:v>
                </c:pt>
                <c:pt idx="2">
                  <c:v>83.62</c:v>
                </c:pt>
                <c:pt idx="3">
                  <c:v>81.17</c:v>
                </c:pt>
                <c:pt idx="4">
                  <c:v>81.760000000000005</c:v>
                </c:pt>
              </c:numCache>
            </c:numRef>
          </c:val>
          <c:extLst>
            <c:ext xmlns:c16="http://schemas.microsoft.com/office/drawing/2014/chart" uri="{C3380CC4-5D6E-409C-BE32-E72D297353CC}">
              <c16:uniqueId val="{00000000-C9D4-488C-8600-371C983BD0F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C9D4-488C-8600-371C983BD0F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55.74</c:v>
                </c:pt>
                <c:pt idx="1">
                  <c:v>58.43</c:v>
                </c:pt>
                <c:pt idx="2">
                  <c:v>70.989999999999995</c:v>
                </c:pt>
                <c:pt idx="3">
                  <c:v>53.43</c:v>
                </c:pt>
                <c:pt idx="4">
                  <c:v>66.97</c:v>
                </c:pt>
              </c:numCache>
            </c:numRef>
          </c:val>
          <c:extLst>
            <c:ext xmlns:c16="http://schemas.microsoft.com/office/drawing/2014/chart" uri="{C3380CC4-5D6E-409C-BE32-E72D297353CC}">
              <c16:uniqueId val="{00000000-7C9E-492F-A5FB-AF7558274E2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7C9E-492F-A5FB-AF7558274E2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15-4416-BD86-48DE88A5FB2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15-4416-BD86-48DE88A5FB2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A-480B-9632-F68E1987C08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A-480B-9632-F68E1987C08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8-47B6-958C-7C8C2729D86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8-47B6-958C-7C8C2729D86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4-43FD-998A-6B5BAFFE382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4-43FD-998A-6B5BAFFE382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8841.42</c:v>
                </c:pt>
                <c:pt idx="1">
                  <c:v>10088.129999999999</c:v>
                </c:pt>
                <c:pt idx="2">
                  <c:v>12244.4</c:v>
                </c:pt>
                <c:pt idx="3">
                  <c:v>11806.65</c:v>
                </c:pt>
                <c:pt idx="4">
                  <c:v>11090.1</c:v>
                </c:pt>
              </c:numCache>
            </c:numRef>
          </c:val>
          <c:extLst>
            <c:ext xmlns:c16="http://schemas.microsoft.com/office/drawing/2014/chart" uri="{C3380CC4-5D6E-409C-BE32-E72D297353CC}">
              <c16:uniqueId val="{00000000-7226-4BB3-A590-D7161B88449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7226-4BB3-A590-D7161B88449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13.11</c:v>
                </c:pt>
                <c:pt idx="1">
                  <c:v>11.92</c:v>
                </c:pt>
                <c:pt idx="2">
                  <c:v>6.45</c:v>
                </c:pt>
                <c:pt idx="3">
                  <c:v>10.24</c:v>
                </c:pt>
                <c:pt idx="4">
                  <c:v>7.55</c:v>
                </c:pt>
              </c:numCache>
            </c:numRef>
          </c:val>
          <c:extLst>
            <c:ext xmlns:c16="http://schemas.microsoft.com/office/drawing/2014/chart" uri="{C3380CC4-5D6E-409C-BE32-E72D297353CC}">
              <c16:uniqueId val="{00000000-5805-4762-94D4-62188CFC2A9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805-4762-94D4-62188CFC2A9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855.68</c:v>
                </c:pt>
                <c:pt idx="1">
                  <c:v>958.06</c:v>
                </c:pt>
                <c:pt idx="2">
                  <c:v>1806.42</c:v>
                </c:pt>
                <c:pt idx="3">
                  <c:v>1083.69</c:v>
                </c:pt>
                <c:pt idx="4">
                  <c:v>1466.68</c:v>
                </c:pt>
              </c:numCache>
            </c:numRef>
          </c:val>
          <c:extLst>
            <c:ext xmlns:c16="http://schemas.microsoft.com/office/drawing/2014/chart" uri="{C3380CC4-5D6E-409C-BE32-E72D297353CC}">
              <c16:uniqueId val="{00000000-5E21-4566-9E62-229509D87B4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5E21-4566-9E62-229509D87B4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南アルプス市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71858</v>
      </c>
      <c r="AM8" s="50"/>
      <c r="AN8" s="50"/>
      <c r="AO8" s="50"/>
      <c r="AP8" s="50"/>
      <c r="AQ8" s="50"/>
      <c r="AR8" s="50"/>
      <c r="AS8" s="50"/>
      <c r="AT8" s="46">
        <f>データ!$S$6</f>
        <v>264.14</v>
      </c>
      <c r="AU8" s="46"/>
      <c r="AV8" s="46"/>
      <c r="AW8" s="46"/>
      <c r="AX8" s="46"/>
      <c r="AY8" s="46"/>
      <c r="AZ8" s="46"/>
      <c r="BA8" s="46"/>
      <c r="BB8" s="46">
        <f>データ!$T$6</f>
        <v>272.05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v>
      </c>
      <c r="Q10" s="46"/>
      <c r="R10" s="46"/>
      <c r="S10" s="46"/>
      <c r="T10" s="46"/>
      <c r="U10" s="46"/>
      <c r="V10" s="46"/>
      <c r="W10" s="50">
        <f>データ!$Q$6</f>
        <v>1900</v>
      </c>
      <c r="X10" s="50"/>
      <c r="Y10" s="50"/>
      <c r="Z10" s="50"/>
      <c r="AA10" s="50"/>
      <c r="AB10" s="50"/>
      <c r="AC10" s="50"/>
      <c r="AD10" s="2"/>
      <c r="AE10" s="2"/>
      <c r="AF10" s="2"/>
      <c r="AG10" s="2"/>
      <c r="AH10" s="2"/>
      <c r="AI10" s="2"/>
      <c r="AJ10" s="2"/>
      <c r="AK10" s="2"/>
      <c r="AL10" s="50">
        <f>データ!$U$6</f>
        <v>285</v>
      </c>
      <c r="AM10" s="50"/>
      <c r="AN10" s="50"/>
      <c r="AO10" s="50"/>
      <c r="AP10" s="50"/>
      <c r="AQ10" s="50"/>
      <c r="AR10" s="50"/>
      <c r="AS10" s="50"/>
      <c r="AT10" s="46">
        <f>データ!$V$6</f>
        <v>1.6</v>
      </c>
      <c r="AU10" s="46"/>
      <c r="AV10" s="46"/>
      <c r="AW10" s="46"/>
      <c r="AX10" s="46"/>
      <c r="AY10" s="46"/>
      <c r="AZ10" s="46"/>
      <c r="BA10" s="46"/>
      <c r="BB10" s="46">
        <f>データ!$W$6</f>
        <v>178.13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107</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TmwUvdtN6pGw8vLKYOwffO+Mc9xfWYLUc2Ik8To5cqCpD29YJYEMWJefmsKO8+f/uWRx/Abb0QEzh0/JH3TZNw==" saltValue="HyBbIcIrtwDXqzEA2iQv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192082</v>
      </c>
      <c r="D6" s="34">
        <f t="shared" si="3"/>
        <v>47</v>
      </c>
      <c r="E6" s="34">
        <f t="shared" si="3"/>
        <v>1</v>
      </c>
      <c r="F6" s="34">
        <f t="shared" si="3"/>
        <v>0</v>
      </c>
      <c r="G6" s="34">
        <f t="shared" si="3"/>
        <v>0</v>
      </c>
      <c r="H6" s="34" t="str">
        <f t="shared" si="3"/>
        <v>山梨県　南アルプス市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0.4</v>
      </c>
      <c r="Q6" s="35">
        <f t="shared" si="3"/>
        <v>1900</v>
      </c>
      <c r="R6" s="35">
        <f t="shared" si="3"/>
        <v>71858</v>
      </c>
      <c r="S6" s="35">
        <f t="shared" si="3"/>
        <v>264.14</v>
      </c>
      <c r="T6" s="35">
        <f t="shared" si="3"/>
        <v>272.05</v>
      </c>
      <c r="U6" s="35">
        <f t="shared" si="3"/>
        <v>285</v>
      </c>
      <c r="V6" s="35">
        <f t="shared" si="3"/>
        <v>1.6</v>
      </c>
      <c r="W6" s="35">
        <f t="shared" si="3"/>
        <v>178.13</v>
      </c>
      <c r="X6" s="36">
        <f>IF(X7="",NA(),X7)</f>
        <v>55.74</v>
      </c>
      <c r="Y6" s="36">
        <f t="shared" ref="Y6:AG6" si="4">IF(Y7="",NA(),Y7)</f>
        <v>58.43</v>
      </c>
      <c r="Z6" s="36">
        <f t="shared" si="4"/>
        <v>70.989999999999995</v>
      </c>
      <c r="AA6" s="36">
        <f t="shared" si="4"/>
        <v>53.43</v>
      </c>
      <c r="AB6" s="36">
        <f t="shared" si="4"/>
        <v>66.97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8841.42</v>
      </c>
      <c r="BF6" s="36">
        <f t="shared" ref="BF6:BN6" si="7">IF(BF7="",NA(),BF7)</f>
        <v>10088.129999999999</v>
      </c>
      <c r="BG6" s="36">
        <f t="shared" si="7"/>
        <v>12244.4</v>
      </c>
      <c r="BH6" s="36">
        <f t="shared" si="7"/>
        <v>11806.65</v>
      </c>
      <c r="BI6" s="36">
        <f t="shared" si="7"/>
        <v>11090.1</v>
      </c>
      <c r="BJ6" s="36">
        <f t="shared" si="7"/>
        <v>1486.62</v>
      </c>
      <c r="BK6" s="36">
        <f t="shared" si="7"/>
        <v>1510.14</v>
      </c>
      <c r="BL6" s="36">
        <f t="shared" si="7"/>
        <v>1595.62</v>
      </c>
      <c r="BM6" s="36">
        <f t="shared" si="7"/>
        <v>1302.33</v>
      </c>
      <c r="BN6" s="36">
        <f t="shared" si="7"/>
        <v>1274.21</v>
      </c>
      <c r="BO6" s="35" t="str">
        <f>IF(BO7="","",IF(BO7="-","【-】","【"&amp;SUBSTITUTE(TEXT(BO7,"#,##0.00"),"-","△")&amp;"】"))</f>
        <v>【1,074.14】</v>
      </c>
      <c r="BP6" s="36">
        <f>IF(BP7="",NA(),BP7)</f>
        <v>13.11</v>
      </c>
      <c r="BQ6" s="36">
        <f t="shared" ref="BQ6:BY6" si="8">IF(BQ7="",NA(),BQ7)</f>
        <v>11.92</v>
      </c>
      <c r="BR6" s="36">
        <f t="shared" si="8"/>
        <v>6.45</v>
      </c>
      <c r="BS6" s="36">
        <f t="shared" si="8"/>
        <v>10.24</v>
      </c>
      <c r="BT6" s="36">
        <f t="shared" si="8"/>
        <v>7.55</v>
      </c>
      <c r="BU6" s="36">
        <f t="shared" si="8"/>
        <v>24.39</v>
      </c>
      <c r="BV6" s="36">
        <f t="shared" si="8"/>
        <v>22.67</v>
      </c>
      <c r="BW6" s="36">
        <f t="shared" si="8"/>
        <v>37.92</v>
      </c>
      <c r="BX6" s="36">
        <f t="shared" si="8"/>
        <v>40.89</v>
      </c>
      <c r="BY6" s="36">
        <f t="shared" si="8"/>
        <v>41.25</v>
      </c>
      <c r="BZ6" s="35" t="str">
        <f>IF(BZ7="","",IF(BZ7="-","【-】","【"&amp;SUBSTITUTE(TEXT(BZ7,"#,##0.00"),"-","△")&amp;"】"))</f>
        <v>【54.36】</v>
      </c>
      <c r="CA6" s="36">
        <f>IF(CA7="",NA(),CA7)</f>
        <v>855.68</v>
      </c>
      <c r="CB6" s="36">
        <f t="shared" ref="CB6:CJ6" si="9">IF(CB7="",NA(),CB7)</f>
        <v>958.06</v>
      </c>
      <c r="CC6" s="36">
        <f t="shared" si="9"/>
        <v>1806.42</v>
      </c>
      <c r="CD6" s="36">
        <f t="shared" si="9"/>
        <v>1083.69</v>
      </c>
      <c r="CE6" s="36">
        <f t="shared" si="9"/>
        <v>1466.68</v>
      </c>
      <c r="CF6" s="36">
        <f t="shared" si="9"/>
        <v>734.18</v>
      </c>
      <c r="CG6" s="36">
        <f t="shared" si="9"/>
        <v>789.62</v>
      </c>
      <c r="CH6" s="36">
        <f t="shared" si="9"/>
        <v>423.18</v>
      </c>
      <c r="CI6" s="36">
        <f t="shared" si="9"/>
        <v>383.2</v>
      </c>
      <c r="CJ6" s="36">
        <f t="shared" si="9"/>
        <v>383.25</v>
      </c>
      <c r="CK6" s="35" t="str">
        <f>IF(CK7="","",IF(CK7="-","【-】","【"&amp;SUBSTITUTE(TEXT(CK7,"#,##0.00"),"-","△")&amp;"】"))</f>
        <v>【296.40】</v>
      </c>
      <c r="CL6" s="36">
        <f>IF(CL7="",NA(),CL7)</f>
        <v>43.27</v>
      </c>
      <c r="CM6" s="36">
        <f t="shared" ref="CM6:CU6" si="10">IF(CM7="",NA(),CM7)</f>
        <v>41.35</v>
      </c>
      <c r="CN6" s="36">
        <f t="shared" si="10"/>
        <v>35.4</v>
      </c>
      <c r="CO6" s="36">
        <f t="shared" si="10"/>
        <v>38.24</v>
      </c>
      <c r="CP6" s="36">
        <f t="shared" si="10"/>
        <v>38.89</v>
      </c>
      <c r="CQ6" s="36">
        <f t="shared" si="10"/>
        <v>48.36</v>
      </c>
      <c r="CR6" s="36">
        <f t="shared" si="10"/>
        <v>48.7</v>
      </c>
      <c r="CS6" s="36">
        <f t="shared" si="10"/>
        <v>46.9</v>
      </c>
      <c r="CT6" s="36">
        <f t="shared" si="10"/>
        <v>47.95</v>
      </c>
      <c r="CU6" s="36">
        <f t="shared" si="10"/>
        <v>48.26</v>
      </c>
      <c r="CV6" s="35" t="str">
        <f>IF(CV7="","",IF(CV7="-","【-】","【"&amp;SUBSTITUTE(TEXT(CV7,"#,##0.00"),"-","△")&amp;"】"))</f>
        <v>【55.95】</v>
      </c>
      <c r="CW6" s="36">
        <f>IF(CW7="",NA(),CW7)</f>
        <v>89.82</v>
      </c>
      <c r="CX6" s="36">
        <f t="shared" ref="CX6:DF6" si="11">IF(CX7="",NA(),CX7)</f>
        <v>87.86</v>
      </c>
      <c r="CY6" s="36">
        <f t="shared" si="11"/>
        <v>83.62</v>
      </c>
      <c r="CZ6" s="36">
        <f t="shared" si="11"/>
        <v>81.17</v>
      </c>
      <c r="DA6" s="36">
        <f t="shared" si="11"/>
        <v>81.760000000000005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192082</v>
      </c>
      <c r="D7" s="38">
        <v>47</v>
      </c>
      <c r="E7" s="38">
        <v>1</v>
      </c>
      <c r="F7" s="38">
        <v>0</v>
      </c>
      <c r="G7" s="38">
        <v>0</v>
      </c>
      <c r="H7" s="38" t="s">
        <v>94</v>
      </c>
      <c r="I7" s="38" t="s">
        <v>95</v>
      </c>
      <c r="J7" s="38" t="s">
        <v>96</v>
      </c>
      <c r="K7" s="38" t="s">
        <v>97</v>
      </c>
      <c r="L7" s="38" t="s">
        <v>98</v>
      </c>
      <c r="M7" s="38" t="s">
        <v>99</v>
      </c>
      <c r="N7" s="39" t="s">
        <v>100</v>
      </c>
      <c r="O7" s="39" t="s">
        <v>101</v>
      </c>
      <c r="P7" s="39">
        <v>0.4</v>
      </c>
      <c r="Q7" s="39">
        <v>1900</v>
      </c>
      <c r="R7" s="39">
        <v>71858</v>
      </c>
      <c r="S7" s="39">
        <v>264.14</v>
      </c>
      <c r="T7" s="39">
        <v>272.05</v>
      </c>
      <c r="U7" s="39">
        <v>285</v>
      </c>
      <c r="V7" s="39">
        <v>1.6</v>
      </c>
      <c r="W7" s="39">
        <v>178.13</v>
      </c>
      <c r="X7" s="39">
        <v>55.74</v>
      </c>
      <c r="Y7" s="39">
        <v>58.43</v>
      </c>
      <c r="Z7" s="39">
        <v>70.989999999999995</v>
      </c>
      <c r="AA7" s="39">
        <v>53.43</v>
      </c>
      <c r="AB7" s="39">
        <v>66.97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8841.42</v>
      </c>
      <c r="BF7" s="39">
        <v>10088.129999999999</v>
      </c>
      <c r="BG7" s="39">
        <v>12244.4</v>
      </c>
      <c r="BH7" s="39">
        <v>11806.65</v>
      </c>
      <c r="BI7" s="39">
        <v>11090.1</v>
      </c>
      <c r="BJ7" s="39">
        <v>1486.62</v>
      </c>
      <c r="BK7" s="39">
        <v>1510.14</v>
      </c>
      <c r="BL7" s="39">
        <v>1595.62</v>
      </c>
      <c r="BM7" s="39">
        <v>1302.33</v>
      </c>
      <c r="BN7" s="39">
        <v>1274.21</v>
      </c>
      <c r="BO7" s="39">
        <v>1074.1400000000001</v>
      </c>
      <c r="BP7" s="39">
        <v>13.11</v>
      </c>
      <c r="BQ7" s="39">
        <v>11.92</v>
      </c>
      <c r="BR7" s="39">
        <v>6.45</v>
      </c>
      <c r="BS7" s="39">
        <v>10.24</v>
      </c>
      <c r="BT7" s="39">
        <v>7.55</v>
      </c>
      <c r="BU7" s="39">
        <v>24.39</v>
      </c>
      <c r="BV7" s="39">
        <v>22.67</v>
      </c>
      <c r="BW7" s="39">
        <v>37.92</v>
      </c>
      <c r="BX7" s="39">
        <v>40.89</v>
      </c>
      <c r="BY7" s="39">
        <v>41.25</v>
      </c>
      <c r="BZ7" s="39">
        <v>54.36</v>
      </c>
      <c r="CA7" s="39">
        <v>855.68</v>
      </c>
      <c r="CB7" s="39">
        <v>958.06</v>
      </c>
      <c r="CC7" s="39">
        <v>1806.42</v>
      </c>
      <c r="CD7" s="39">
        <v>1083.69</v>
      </c>
      <c r="CE7" s="39">
        <v>1466.68</v>
      </c>
      <c r="CF7" s="39">
        <v>734.18</v>
      </c>
      <c r="CG7" s="39">
        <v>789.62</v>
      </c>
      <c r="CH7" s="39">
        <v>423.18</v>
      </c>
      <c r="CI7" s="39">
        <v>383.2</v>
      </c>
      <c r="CJ7" s="39">
        <v>383.25</v>
      </c>
      <c r="CK7" s="39">
        <v>296.39999999999998</v>
      </c>
      <c r="CL7" s="39">
        <v>43.27</v>
      </c>
      <c r="CM7" s="39">
        <v>41.35</v>
      </c>
      <c r="CN7" s="39">
        <v>35.4</v>
      </c>
      <c r="CO7" s="39">
        <v>38.24</v>
      </c>
      <c r="CP7" s="39">
        <v>38.89</v>
      </c>
      <c r="CQ7" s="39">
        <v>48.36</v>
      </c>
      <c r="CR7" s="39">
        <v>48.7</v>
      </c>
      <c r="CS7" s="39">
        <v>46.9</v>
      </c>
      <c r="CT7" s="39">
        <v>47.95</v>
      </c>
      <c r="CU7" s="39">
        <v>48.26</v>
      </c>
      <c r="CV7" s="39">
        <v>55.95</v>
      </c>
      <c r="CW7" s="39">
        <v>89.82</v>
      </c>
      <c r="CX7" s="39">
        <v>87.86</v>
      </c>
      <c r="CY7" s="39">
        <v>83.62</v>
      </c>
      <c r="CZ7" s="39">
        <v>81.17</v>
      </c>
      <c r="DA7" s="39">
        <v>81.760000000000005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2020-02-03T23:39:09Z</cp:lastPrinted>
  <dcterms:created xsi:type="dcterms:W3CDTF">2019-12-05T04:36:59Z</dcterms:created>
  <dcterms:modified xsi:type="dcterms:W3CDTF">2020-02-03T23:39:11Z</dcterms:modified>
  <cp:category/>
</cp:coreProperties>
</file>