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PER181\Desktop\【経営比較分析表】2018_192074_47_1718\"/>
    </mc:Choice>
  </mc:AlternateContent>
  <workbookProtection workbookAlgorithmName="SHA-512" workbookHashValue="MNE+HT1EihkwUkazlyoF55Jvpq0RZ7+nDd/czkcc3ChwLaKTUQE5A7DCOqN1XNQWNJXEeCvj0vubSoaqNqT38g==" workbookSaltValue="9MazGTsXO7QZsyPXTfv5V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<sst xmlns="http://schemas.openxmlformats.org/spreadsheetml/2006/main" count="233" uniqueCount="113">
  <si>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</si>
  <si>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</si>
  <si>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</si>
  <si>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</si>
  <si>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</si>
  <si>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</si>
  <si>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</si>
  <si>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</si>
  <si>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</si>
  <si>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</si>
  <si>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</si>
  <si>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</si>
  <si>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</si>
  <si>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</si>
  <si>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</si>
  <si>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</si>
  <si>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</si>
  <si>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</si>
  <si>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</si>
  <si>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</si>
  <si>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</si>
  <si>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</si>
  <si>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</si>
  <si>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</si>
  <si>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</si>
  <si>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</si>
  <si>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</si>
  <si>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</si>
  <si>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</si>
  <si>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</si>
  <si>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</si>
  <si>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</si>
  <si>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</si>
  <si>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</si>
  <si>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</si>
  <si>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</si>
  <si>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</si>
  <si>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</si>
  <si>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</si>
  <si>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</si>
  <si>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</si>
  <si>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</si>
  <si>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</si>
  <si>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</si>
  <si>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</si>
  <si>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</si>
  <si>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</si>
  <si>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</si>
  <si>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</si>
  <si>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</si>
  <si>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</si>
  <si>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</si>
  <si>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</si>
  <si>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</si>
  <si>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</si>
  <si>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</si>
  <si>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</si>
  <si>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</si>
  <si>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</si>
  <si>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</si>
  <si>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</si>
  <si>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</si>
  <si>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</si>
  <si>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</si>
  <si>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</si>
  <si>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</si>
  <si>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</si>
  <si>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</si>
  <si>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</si>
  <si>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</si>
  <si>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</si>
  <si>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</si>
  <si>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</si>
  <si>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</si>
  <si>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</si>
  <si>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</si>
  <si>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</si>
  <si>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</si>
  <si>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</si>
  <si>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</si>
  <si>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</si>
  <si>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</si>
  <si>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</si>
  <si>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</si>
  <si>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</si>
  <si>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</si>
  <si>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</si>
  <si>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</si>
  <si>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</si>
  <si>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</si>
  <si>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</si>
  <si>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</si>
  <si>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</si>
  <si>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</si>
  <si>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</si>
  <si>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</si>
  <si>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</si>
  <si>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韮崎市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</si>
  <si>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</si>
  <si>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</si>
  <si>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</si>
  <si>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</si>
  <si>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</si>
  <si>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</si>
  <si>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</si>
  <si>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</si>
  <si>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</si>
  <si>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</si>
  <si>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</si>
  <si>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</si>
  <si>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では、本市の下水道使用料及び一般会計からの繰入金等の総収益で総費用及び地方債償還金等の費用を賄いきれていない状況であり、近年は増加の傾向であるが、より一層の経営改善に向けた取り組みが必要である。
　「企業債残高対事業規模比率」については、平成元年から整備を開始しているが、現在も下水道整備を行っており、H27より減少し、現在は横ばいとなっているが、今後も毎年の整備に投資が必要となるため、増加していくものと考えられる。
　「経費回収率」については、近年上昇しており、類似団体と同程度となっているが、現在は汚水処理に係る費用が使用料以外の収入により賄われている状況となっている。
　「汚水処理原価」については、近年横ばいとなっており、類似団体と比較すると下回っている状況であるが、将来的には有収水量や汚水処理費が増加する見込みであるので、維持管理費の削減や接続率の向上を図る必要がある。
　「水洗化率」は類似団体平均や近隣自治体と比べて高い率となっているが、公共用水域の水質保全や使用料収入の増加が図れるよう、接続促進に向けた取り組みが必要である。</t>
    <rPh sb="2" eb="5">
      <t>シュウエキテキ</t>
    </rPh>
    <rPh sb="5" eb="7">
      <t>シュウシ</t>
    </rPh>
    <rPh sb="7" eb="9">
      <t>ヒリツ</t>
    </rPh>
    <rPh sb="13" eb="15">
      <t>ホンシ</t>
    </rPh>
    <rPh sb="16" eb="19">
      <t>ゲスイドウ</t>
    </rPh>
    <rPh sb="19" eb="22">
      <t>シヨウリョウ</t>
    </rPh>
    <rPh sb="22" eb="23">
      <t>オヨ</t>
    </rPh>
    <rPh sb="24" eb="26">
      <t>イッパン</t>
    </rPh>
    <rPh sb="26" eb="28">
      <t>カイケイ</t>
    </rPh>
    <rPh sb="31" eb="33">
      <t>クリイレ</t>
    </rPh>
    <rPh sb="33" eb="34">
      <t>キン</t>
    </rPh>
    <rPh sb="34" eb="35">
      <t>トウ</t>
    </rPh>
    <rPh sb="36" eb="39">
      <t>ソウシュウエキ</t>
    </rPh>
    <rPh sb="40" eb="43">
      <t>ソウヒヨウ</t>
    </rPh>
    <rPh sb="43" eb="44">
      <t>オヨ</t>
    </rPh>
    <rPh sb="45" eb="47">
      <t>チホウ</t>
    </rPh>
    <rPh sb="47" eb="48">
      <t>サイ</t>
    </rPh>
    <rPh sb="48" eb="50">
      <t>ショウカン</t>
    </rPh>
    <rPh sb="50" eb="51">
      <t>キン</t>
    </rPh>
    <rPh sb="51" eb="52">
      <t>トウ</t>
    </rPh>
    <rPh sb="53" eb="55">
      <t>ヒヨウ</t>
    </rPh>
    <rPh sb="56" eb="57">
      <t>マカナ</t>
    </rPh>
    <rPh sb="64" eb="66">
      <t>ジョウキョウ</t>
    </rPh>
    <rPh sb="70" eb="72">
      <t>キンネン</t>
    </rPh>
    <rPh sb="73" eb="75">
      <t>ゾウカ</t>
    </rPh>
    <rPh sb="76" eb="78">
      <t>ケイコウ</t>
    </rPh>
    <rPh sb="85" eb="87">
      <t>イッソウ</t>
    </rPh>
    <rPh sb="88" eb="90">
      <t>ケイエイ</t>
    </rPh>
    <rPh sb="90" eb="92">
      <t>カイゼン</t>
    </rPh>
    <rPh sb="93" eb="94">
      <t>ム</t>
    </rPh>
    <rPh sb="96" eb="97">
      <t>ト</t>
    </rPh>
    <rPh sb="98" eb="99">
      <t>ク</t>
    </rPh>
    <rPh sb="101" eb="103">
      <t>ヒツヨウ</t>
    </rPh>
    <rPh sb="110" eb="112">
      <t>キギョウ</t>
    </rPh>
    <rPh sb="112" eb="113">
      <t>サイ</t>
    </rPh>
    <rPh sb="113" eb="115">
      <t>ザンダカ</t>
    </rPh>
    <rPh sb="115" eb="116">
      <t>タイ</t>
    </rPh>
    <rPh sb="116" eb="118">
      <t>ジギョウ</t>
    </rPh>
    <rPh sb="118" eb="120">
      <t>キボ</t>
    </rPh>
    <rPh sb="120" eb="122">
      <t>ヒリツ</t>
    </rPh>
    <rPh sb="129" eb="131">
      <t>ヘイセイ</t>
    </rPh>
    <rPh sb="131" eb="133">
      <t>ガンネン</t>
    </rPh>
    <rPh sb="135" eb="137">
      <t>セイビ</t>
    </rPh>
    <rPh sb="138" eb="140">
      <t>カイシ</t>
    </rPh>
    <rPh sb="146" eb="148">
      <t>ゲンザイ</t>
    </rPh>
    <rPh sb="149" eb="152">
      <t>ゲスイドウ</t>
    </rPh>
    <rPh sb="152" eb="154">
      <t>セイビ</t>
    </rPh>
    <rPh sb="155" eb="156">
      <t>オコナ</t>
    </rPh>
    <rPh sb="166" eb="168">
      <t>ゲンショウ</t>
    </rPh>
    <rPh sb="170" eb="172">
      <t>ゲンザイ</t>
    </rPh>
    <rPh sb="173" eb="174">
      <t>ヨコ</t>
    </rPh>
    <rPh sb="184" eb="186">
      <t>コンゴ</t>
    </rPh>
    <rPh sb="187" eb="189">
      <t>マイトシ</t>
    </rPh>
    <rPh sb="190" eb="192">
      <t>セイビ</t>
    </rPh>
    <rPh sb="193" eb="195">
      <t>トウシ</t>
    </rPh>
    <rPh sb="196" eb="198">
      <t>ヒツヨウ</t>
    </rPh>
    <rPh sb="204" eb="206">
      <t>ゾウカ</t>
    </rPh>
    <rPh sb="213" eb="214">
      <t>カンガ</t>
    </rPh>
    <rPh sb="222" eb="224">
      <t>ケイヒ</t>
    </rPh>
    <rPh sb="224" eb="226">
      <t>カイシュウ</t>
    </rPh>
    <rPh sb="226" eb="227">
      <t>リツ</t>
    </rPh>
    <rPh sb="234" eb="236">
      <t>キンネン</t>
    </rPh>
    <rPh sb="236" eb="238">
      <t>ジョウショウ</t>
    </rPh>
    <rPh sb="243" eb="245">
      <t>ルイジ</t>
    </rPh>
    <rPh sb="245" eb="247">
      <t>ダンタイ</t>
    </rPh>
    <rPh sb="248" eb="251">
      <t>ドウテイド</t>
    </rPh>
    <rPh sb="259" eb="261">
      <t>ゲンザイ</t>
    </rPh>
    <rPh sb="262" eb="264">
      <t>オスイ</t>
    </rPh>
    <rPh sb="264" eb="266">
      <t>ショリ</t>
    </rPh>
    <rPh sb="267" eb="268">
      <t>カカ</t>
    </rPh>
    <rPh sb="269" eb="271">
      <t>ヒヨウ</t>
    </rPh>
    <rPh sb="272" eb="274">
      <t>シヨウ</t>
    </rPh>
    <rPh sb="274" eb="275">
      <t>リョウ</t>
    </rPh>
    <rPh sb="275" eb="277">
      <t>イガイ</t>
    </rPh>
    <rPh sb="278" eb="280">
      <t>シュウニュウ</t>
    </rPh>
    <rPh sb="283" eb="284">
      <t>マカナ</t>
    </rPh>
    <rPh sb="289" eb="291">
      <t>ジョウキョウ</t>
    </rPh>
    <rPh sb="301" eb="303">
      <t>オスイ</t>
    </rPh>
    <rPh sb="303" eb="305">
      <t>ショリ</t>
    </rPh>
    <rPh sb="305" eb="307">
      <t>ゲンカ</t>
    </rPh>
    <rPh sb="314" eb="316">
      <t>キンネン</t>
    </rPh>
    <rPh sb="316" eb="317">
      <t>ヨコ</t>
    </rPh>
    <rPh sb="326" eb="328">
      <t>ルイジ</t>
    </rPh>
    <rPh sb="328" eb="330">
      <t>ダンタイ</t>
    </rPh>
    <rPh sb="331" eb="333">
      <t>ヒカク</t>
    </rPh>
    <rPh sb="336" eb="338">
      <t>シタマワ</t>
    </rPh>
    <rPh sb="342" eb="344">
      <t>ジョウキョウ</t>
    </rPh>
    <rPh sb="349" eb="352">
      <t>ショウライテキ</t>
    </rPh>
    <rPh sb="354" eb="356">
      <t>ユウシュウ</t>
    </rPh>
    <rPh sb="356" eb="358">
      <t>スイリョウ</t>
    </rPh>
    <rPh sb="359" eb="361">
      <t>オスイ</t>
    </rPh>
    <rPh sb="361" eb="363">
      <t>ショリ</t>
    </rPh>
    <rPh sb="363" eb="364">
      <t>ヒ</t>
    </rPh>
    <rPh sb="365" eb="367">
      <t>ゾウカ</t>
    </rPh>
    <rPh sb="369" eb="371">
      <t>ミコ</t>
    </rPh>
    <rPh sb="378" eb="380">
      <t>イジ</t>
    </rPh>
    <rPh sb="380" eb="383">
      <t>カンリヒ</t>
    </rPh>
    <rPh sb="384" eb="386">
      <t>サクゲン</t>
    </rPh>
    <rPh sb="387" eb="389">
      <t>セツゾク</t>
    </rPh>
    <rPh sb="389" eb="390">
      <t>リツ</t>
    </rPh>
    <rPh sb="391" eb="393">
      <t>コウジョウ</t>
    </rPh>
    <rPh sb="394" eb="395">
      <t>ハカ</t>
    </rPh>
    <rPh sb="396" eb="398">
      <t>ヒツヨウ</t>
    </rPh>
    <rPh sb="405" eb="408">
      <t>スイセンカ</t>
    </rPh>
    <rPh sb="408" eb="409">
      <t>リツ</t>
    </rPh>
    <rPh sb="411" eb="413">
      <t>ルイジ</t>
    </rPh>
    <rPh sb="413" eb="415">
      <t>ダンタイ</t>
    </rPh>
    <rPh sb="415" eb="417">
      <t>ヘイキン</t>
    </rPh>
    <rPh sb="418" eb="420">
      <t>キンリン</t>
    </rPh>
    <rPh sb="420" eb="423">
      <t>ジチタイ</t>
    </rPh>
    <rPh sb="424" eb="425">
      <t>クラ</t>
    </rPh>
    <rPh sb="427" eb="428">
      <t>タカ</t>
    </rPh>
    <rPh sb="429" eb="430">
      <t>リツ</t>
    </rPh>
    <rPh sb="438" eb="441">
      <t>コウキョウヨウ</t>
    </rPh>
    <rPh sb="441" eb="443">
      <t>スイイキ</t>
    </rPh>
    <rPh sb="444" eb="446">
      <t>スイシツ</t>
    </rPh>
    <rPh sb="446" eb="448">
      <t>ホゼン</t>
    </rPh>
    <rPh sb="449" eb="451">
      <t>シヨウ</t>
    </rPh>
    <rPh sb="451" eb="452">
      <t>リョウ</t>
    </rPh>
    <rPh sb="452" eb="454">
      <t>シュウニュウ</t>
    </rPh>
    <rPh sb="455" eb="457">
      <t>ゾウカ</t>
    </rPh>
    <rPh sb="458" eb="459">
      <t>ハカ</t>
    </rPh>
    <rPh sb="464" eb="466">
      <t>セツゾク</t>
    </rPh>
    <rPh sb="466" eb="468">
      <t>ソクシン</t>
    </rPh>
    <rPh sb="469" eb="470">
      <t>ム</t>
    </rPh>
    <rPh sb="472" eb="473">
      <t>ト</t>
    </rPh>
    <rPh sb="474" eb="475">
      <t>ク</t>
    </rPh>
    <rPh sb="477" eb="479">
      <t>ヒツヨウ</t>
    </rPh>
    <phoneticPr fontId="4"/>
  </si>
  <si>
    <t xml:space="preserve">　本市の下水道管は平成元年から整備を始め、市内の一部が平成8年から供用開始したものであり、現時点では、管路の老朽化が心配される個所等は無いが、今後維持管理を行って行く中で、長寿命化計画等を立てて、事業費の平準化を図り、計画的かつ効率的な維持修繕及び改築更新を行っていく必要がある。
</t>
    <rPh sb="46" eb="48">
      <t>ジテン</t>
    </rPh>
    <rPh sb="92" eb="93">
      <t>トウ</t>
    </rPh>
    <rPh sb="98" eb="100">
      <t>ジギョウ</t>
    </rPh>
    <rPh sb="100" eb="101">
      <t>ヒ</t>
    </rPh>
    <rPh sb="102" eb="105">
      <t>ヘイジュンカ</t>
    </rPh>
    <rPh sb="106" eb="107">
      <t>ハカ</t>
    </rPh>
    <rPh sb="109" eb="112">
      <t>ケイカクテキ</t>
    </rPh>
    <rPh sb="114" eb="117">
      <t>コウリツテキ</t>
    </rPh>
    <rPh sb="118" eb="120">
      <t>イジ</t>
    </rPh>
    <rPh sb="120" eb="122">
      <t>シュウゼン</t>
    </rPh>
    <rPh sb="122" eb="123">
      <t>オヨ</t>
    </rPh>
    <rPh sb="124" eb="126">
      <t>カイチク</t>
    </rPh>
    <rPh sb="126" eb="128">
      <t>コウシン</t>
    </rPh>
    <rPh sb="129" eb="130">
      <t>オコナ</t>
    </rPh>
    <phoneticPr fontId="4"/>
  </si>
  <si>
    <t>　本市の下水道は平成元年から整備が始まり、全体計画の6割程の整備率となっている。平成２９年度に下水道使用料の見直しを実施し、整備済みの区域についても、順次接続件数は多くなってきているが、収益的収支比率及び経費回収率をみても現在の下水道事業における経営は健全とは言えない状況である。
　接続促進による使用料金の収入増、類似団体平均や近隣自治体との比較・分析による料金水準の見直し等を行い、水洗化率の向上及び経営健全化を図って行く必要がある。</t>
    <rPh sb="144" eb="146">
      <t>ソクシン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</si>
</sst>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93-46A5-ABDC-934F233ECD5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0.15</c:v>
                </c:pt>
                <c:pt idx="2">
                  <c:v>0.1</c:v>
                </c:pt>
                <c:pt idx="3">
                  <c:v>0.13</c:v>
                </c:pt>
                <c:pt idx="4">
                  <c:v>0.12</c:v>
                </c:pt>
              </c:numCache>
            </c:numRef>
          </c:val>
          <c:smooth val="0"/>
          <c:extLst>
            <c:ext xmlns:c16="http://schemas.microsoft.com/office/drawing/2014/chart" uri="{C3380CC4-5D6E-409C-BE32-E72D297353CC}">
              <c16:uniqueId val="{00000001-6F93-46A5-ABDC-934F233ECD5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C0-402F-BFDE-BACEB2E22BD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49.39</c:v>
                </c:pt>
                <c:pt idx="2">
                  <c:v>49.25</c:v>
                </c:pt>
                <c:pt idx="3">
                  <c:v>50.24</c:v>
                </c:pt>
                <c:pt idx="4">
                  <c:v>49.68</c:v>
                </c:pt>
              </c:numCache>
            </c:numRef>
          </c:val>
          <c:smooth val="0"/>
          <c:extLst>
            <c:ext xmlns:c16="http://schemas.microsoft.com/office/drawing/2014/chart" uri="{C3380CC4-5D6E-409C-BE32-E72D297353CC}">
              <c16:uniqueId val="{00000001-C8C0-402F-BFDE-BACEB2E22BD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87.35</c:v>
                </c:pt>
                <c:pt idx="1">
                  <c:v>89.41</c:v>
                </c:pt>
                <c:pt idx="2">
                  <c:v>91.56</c:v>
                </c:pt>
                <c:pt idx="3">
                  <c:v>93.46</c:v>
                </c:pt>
                <c:pt idx="4">
                  <c:v>93.51</c:v>
                </c:pt>
              </c:numCache>
            </c:numRef>
          </c:val>
          <c:extLst>
            <c:ext xmlns:c16="http://schemas.microsoft.com/office/drawing/2014/chart" uri="{C3380CC4-5D6E-409C-BE32-E72D297353CC}">
              <c16:uniqueId val="{00000000-A666-49CE-9EFF-7586F8CA2F2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83.96</c:v>
                </c:pt>
                <c:pt idx="2">
                  <c:v>84.12</c:v>
                </c:pt>
                <c:pt idx="3">
                  <c:v>84.17</c:v>
                </c:pt>
                <c:pt idx="4">
                  <c:v>83.35</c:v>
                </c:pt>
              </c:numCache>
            </c:numRef>
          </c:val>
          <c:smooth val="0"/>
          <c:extLst>
            <c:ext xmlns:c16="http://schemas.microsoft.com/office/drawing/2014/chart" uri="{C3380CC4-5D6E-409C-BE32-E72D297353CC}">
              <c16:uniqueId val="{00000001-A666-49CE-9EFF-7586F8CA2F2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62.89</c:v>
                </c:pt>
                <c:pt idx="1">
                  <c:v>67.540000000000006</c:v>
                </c:pt>
                <c:pt idx="2">
                  <c:v>68.010000000000005</c:v>
                </c:pt>
                <c:pt idx="3">
                  <c:v>71.64</c:v>
                </c:pt>
                <c:pt idx="4">
                  <c:v>70.62</c:v>
                </c:pt>
              </c:numCache>
            </c:numRef>
          </c:val>
          <c:extLst>
            <c:ext xmlns:c16="http://schemas.microsoft.com/office/drawing/2014/chart" uri="{C3380CC4-5D6E-409C-BE32-E72D297353CC}">
              <c16:uniqueId val="{00000000-2AB8-45D6-A465-3B31B776558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B8-45D6-A465-3B31B776558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85-4131-9F47-3969A35B425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85-4131-9F47-3969A35B425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59-4410-A2A0-D4CA17DCE42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59-4410-A2A0-D4CA17DCE42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FB-4920-802E-4E554D6DBD6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FB-4920-802E-4E554D6DBD6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E4-4943-90BD-118F7FCE786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E4-4943-90BD-118F7FCE786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2609.6999999999998</c:v>
                </c:pt>
                <c:pt idx="1">
                  <c:v>1242.3800000000001</c:v>
                </c:pt>
                <c:pt idx="2">
                  <c:v>1085.27</c:v>
                </c:pt>
                <c:pt idx="3">
                  <c:v>577.85</c:v>
                </c:pt>
                <c:pt idx="4">
                  <c:v>573.52</c:v>
                </c:pt>
              </c:numCache>
            </c:numRef>
          </c:val>
          <c:extLst>
            <c:ext xmlns:c16="http://schemas.microsoft.com/office/drawing/2014/chart" uri="{C3380CC4-5D6E-409C-BE32-E72D297353CC}">
              <c16:uniqueId val="{00000000-2CC9-4D5D-85E5-C31A1EBCC62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1162.3599999999999</c:v>
                </c:pt>
                <c:pt idx="2">
                  <c:v>1047.6500000000001</c:v>
                </c:pt>
                <c:pt idx="3">
                  <c:v>1124.26</c:v>
                </c:pt>
                <c:pt idx="4">
                  <c:v>1048.23</c:v>
                </c:pt>
              </c:numCache>
            </c:numRef>
          </c:val>
          <c:smooth val="0"/>
          <c:extLst>
            <c:ext xmlns:c16="http://schemas.microsoft.com/office/drawing/2014/chart" uri="{C3380CC4-5D6E-409C-BE32-E72D297353CC}">
              <c16:uniqueId val="{00000001-2CC9-4D5D-85E5-C31A1EBCC62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42.2</c:v>
                </c:pt>
                <c:pt idx="1">
                  <c:v>57.81</c:v>
                </c:pt>
                <c:pt idx="2">
                  <c:v>61.11</c:v>
                </c:pt>
                <c:pt idx="3">
                  <c:v>76.11</c:v>
                </c:pt>
                <c:pt idx="4">
                  <c:v>78.47</c:v>
                </c:pt>
              </c:numCache>
            </c:numRef>
          </c:val>
          <c:extLst>
            <c:ext xmlns:c16="http://schemas.microsoft.com/office/drawing/2014/chart" uri="{C3380CC4-5D6E-409C-BE32-E72D297353CC}">
              <c16:uniqueId val="{00000000-7AAC-4050-B16E-0F318BA0419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68.209999999999994</c:v>
                </c:pt>
                <c:pt idx="2">
                  <c:v>74.040000000000006</c:v>
                </c:pt>
                <c:pt idx="3">
                  <c:v>80.58</c:v>
                </c:pt>
                <c:pt idx="4">
                  <c:v>78.92</c:v>
                </c:pt>
              </c:numCache>
            </c:numRef>
          </c:val>
          <c:smooth val="0"/>
          <c:extLst>
            <c:ext xmlns:c16="http://schemas.microsoft.com/office/drawing/2014/chart" uri="{C3380CC4-5D6E-409C-BE32-E72D297353CC}">
              <c16:uniqueId val="{00000001-7AAC-4050-B16E-0F318BA0419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232.17</c:v>
                </c:pt>
                <c:pt idx="1">
                  <c:v>169.58</c:v>
                </c:pt>
                <c:pt idx="2">
                  <c:v>162.46</c:v>
                </c:pt>
                <c:pt idx="3">
                  <c:v>155.96</c:v>
                </c:pt>
                <c:pt idx="4">
                  <c:v>155.82</c:v>
                </c:pt>
              </c:numCache>
            </c:numRef>
          </c:val>
          <c:extLst>
            <c:ext xmlns:c16="http://schemas.microsoft.com/office/drawing/2014/chart" uri="{C3380CC4-5D6E-409C-BE32-E72D297353CC}">
              <c16:uniqueId val="{00000000-0C33-4E80-A659-C9B4EE647C0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250.84</c:v>
                </c:pt>
                <c:pt idx="2">
                  <c:v>235.61</c:v>
                </c:pt>
                <c:pt idx="3">
                  <c:v>216.21</c:v>
                </c:pt>
                <c:pt idx="4">
                  <c:v>220.31</c:v>
                </c:pt>
              </c:numCache>
            </c:numRef>
          </c:val>
          <c:smooth val="0"/>
          <c:extLst>
            <c:ext xmlns:c16="http://schemas.microsoft.com/office/drawing/2014/chart" uri="{C3380CC4-5D6E-409C-BE32-E72D297353CC}">
              <c16:uniqueId val="{00000001-0C33-4E80-A659-C9B4EE647C0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U4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韮崎市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68">
        <f>データ!S6</f>
        <v>29751</v>
      </c>
      <c r="AM8" s="68"/>
      <c r="AN8" s="68"/>
      <c r="AO8" s="68"/>
      <c r="AP8" s="68"/>
      <c r="AQ8" s="68"/>
      <c r="AR8" s="68"/>
      <c r="AS8" s="68"/>
      <c r="AT8" s="67">
        <f>データ!T6</f>
        <v>143.69</v>
      </c>
      <c r="AU8" s="67"/>
      <c r="AV8" s="67"/>
      <c r="AW8" s="67"/>
      <c r="AX8" s="67"/>
      <c r="AY8" s="67"/>
      <c r="AZ8" s="67"/>
      <c r="BA8" s="67"/>
      <c r="BB8" s="67">
        <f>データ!U6</f>
        <v>207.05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65.41</v>
      </c>
      <c r="Q10" s="67"/>
      <c r="R10" s="67"/>
      <c r="S10" s="67"/>
      <c r="T10" s="67"/>
      <c r="U10" s="67"/>
      <c r="V10" s="67"/>
      <c r="W10" s="67">
        <f>データ!Q6</f>
        <v>91.68</v>
      </c>
      <c r="X10" s="67"/>
      <c r="Y10" s="67"/>
      <c r="Z10" s="67"/>
      <c r="AA10" s="67"/>
      <c r="AB10" s="67"/>
      <c r="AC10" s="67"/>
      <c r="AD10" s="68">
        <f>データ!R6</f>
        <v>2085</v>
      </c>
      <c r="AE10" s="68"/>
      <c r="AF10" s="68"/>
      <c r="AG10" s="68"/>
      <c r="AH10" s="68"/>
      <c r="AI10" s="68"/>
      <c r="AJ10" s="68"/>
      <c r="AK10" s="2"/>
      <c r="AL10" s="68">
        <f>データ!V6</f>
        <v>19340</v>
      </c>
      <c r="AM10" s="68"/>
      <c r="AN10" s="68"/>
      <c r="AO10" s="68"/>
      <c r="AP10" s="68"/>
      <c r="AQ10" s="68"/>
      <c r="AR10" s="68"/>
      <c r="AS10" s="68"/>
      <c r="AT10" s="67">
        <f>データ!W6</f>
        <v>8.1300000000000008</v>
      </c>
      <c r="AU10" s="67"/>
      <c r="AV10" s="67"/>
      <c r="AW10" s="67"/>
      <c r="AX10" s="67"/>
      <c r="AY10" s="67"/>
      <c r="AZ10" s="67"/>
      <c r="BA10" s="67"/>
      <c r="BB10" s="67">
        <f>データ!X6</f>
        <v>2378.84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F27pnFj3n1fTkTtFA4Se6PBsuvh3liMawEW0a/DWu7H6Bgp59PH9wLcGqBMkc/lXwaen6iZny9e9irVTyGCSXQ==" saltValue="ldIcxP6OSX5Hb34cWQ764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192074</v>
      </c>
      <c r="D6" s="33">
        <f t="shared" si="3"/>
        <v>47</v>
      </c>
      <c r="E6" s="33">
        <f t="shared" si="3"/>
        <v>17</v>
      </c>
      <c r="F6" s="33">
        <f t="shared" si="3"/>
        <v>1</v>
      </c>
      <c r="G6" s="33">
        <f t="shared" si="3"/>
        <v>0</v>
      </c>
      <c r="H6" s="33" t="str">
        <f t="shared" si="3"/>
        <v>山梨県　韮崎市</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65.41</v>
      </c>
      <c r="Q6" s="34">
        <f t="shared" si="3"/>
        <v>91.68</v>
      </c>
      <c r="R6" s="34">
        <f t="shared" si="3"/>
        <v>2085</v>
      </c>
      <c r="S6" s="34">
        <f t="shared" si="3"/>
        <v>29751</v>
      </c>
      <c r="T6" s="34">
        <f t="shared" si="3"/>
        <v>143.69</v>
      </c>
      <c r="U6" s="34">
        <f t="shared" si="3"/>
        <v>207.05</v>
      </c>
      <c r="V6" s="34">
        <f t="shared" si="3"/>
        <v>19340</v>
      </c>
      <c r="W6" s="34">
        <f t="shared" si="3"/>
        <v>8.1300000000000008</v>
      </c>
      <c r="X6" s="34">
        <f t="shared" si="3"/>
        <v>2378.84</v>
      </c>
      <c r="Y6" s="35">
        <f>IF(Y7="",NA(),Y7)</f>
        <v>62.89</v>
      </c>
      <c r="Z6" s="35">
        <f t="shared" ref="Z6:AH6" si="4">IF(Z7="",NA(),Z7)</f>
        <v>67.540000000000006</v>
      </c>
      <c r="AA6" s="35">
        <f t="shared" si="4"/>
        <v>68.010000000000005</v>
      </c>
      <c r="AB6" s="35">
        <f t="shared" si="4"/>
        <v>71.64</v>
      </c>
      <c r="AC6" s="35">
        <f t="shared" si="4"/>
        <v>70.62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2609.6999999999998</v>
      </c>
      <c r="BG6" s="35">
        <f t="shared" ref="BG6:BO6" si="7">IF(BG7="",NA(),BG7)</f>
        <v>1242.3800000000001</v>
      </c>
      <c r="BH6" s="35">
        <f t="shared" si="7"/>
        <v>1085.27</v>
      </c>
      <c r="BI6" s="35">
        <f t="shared" si="7"/>
        <v>577.85</v>
      </c>
      <c r="BJ6" s="35">
        <f t="shared" si="7"/>
        <v>573.52</v>
      </c>
      <c r="BK6" s="35">
        <f t="shared" si="7"/>
        <v>1203.71</v>
      </c>
      <c r="BL6" s="35">
        <f t="shared" si="7"/>
        <v>1162.3599999999999</v>
      </c>
      <c r="BM6" s="35">
        <f t="shared" si="7"/>
        <v>1047.6500000000001</v>
      </c>
      <c r="BN6" s="35">
        <f t="shared" si="7"/>
        <v>1124.26</v>
      </c>
      <c r="BO6" s="35">
        <f t="shared" si="7"/>
        <v>1048.23</v>
      </c>
      <c r="BP6" s="34" t="str">
        <f>IF(BP7="","",IF(BP7="-","【-】","【"&amp;SUBSTITUTE(TEXT(BP7,"#,##0.00"),"-","△")&amp;"】"))</f>
        <v>【682.78】</v>
      </c>
      <c r="BQ6" s="35">
        <f>IF(BQ7="",NA(),BQ7)</f>
        <v>42.2</v>
      </c>
      <c r="BR6" s="35">
        <f t="shared" ref="BR6:BZ6" si="8">IF(BR7="",NA(),BR7)</f>
        <v>57.81</v>
      </c>
      <c r="BS6" s="35">
        <f t="shared" si="8"/>
        <v>61.11</v>
      </c>
      <c r="BT6" s="35">
        <f t="shared" si="8"/>
        <v>76.11</v>
      </c>
      <c r="BU6" s="35">
        <f t="shared" si="8"/>
        <v>78.47</v>
      </c>
      <c r="BV6" s="35">
        <f t="shared" si="8"/>
        <v>69.739999999999995</v>
      </c>
      <c r="BW6" s="35">
        <f t="shared" si="8"/>
        <v>68.209999999999994</v>
      </c>
      <c r="BX6" s="35">
        <f t="shared" si="8"/>
        <v>74.040000000000006</v>
      </c>
      <c r="BY6" s="35">
        <f t="shared" si="8"/>
        <v>80.58</v>
      </c>
      <c r="BZ6" s="35">
        <f t="shared" si="8"/>
        <v>78.92</v>
      </c>
      <c r="CA6" s="34" t="str">
        <f>IF(CA7="","",IF(CA7="-","【-】","【"&amp;SUBSTITUTE(TEXT(CA7,"#,##0.00"),"-","△")&amp;"】"))</f>
        <v>【100.91】</v>
      </c>
      <c r="CB6" s="35">
        <f>IF(CB7="",NA(),CB7)</f>
        <v>232.17</v>
      </c>
      <c r="CC6" s="35">
        <f t="shared" ref="CC6:CK6" si="9">IF(CC7="",NA(),CC7)</f>
        <v>169.58</v>
      </c>
      <c r="CD6" s="35">
        <f t="shared" si="9"/>
        <v>162.46</v>
      </c>
      <c r="CE6" s="35">
        <f t="shared" si="9"/>
        <v>155.96</v>
      </c>
      <c r="CF6" s="35">
        <f t="shared" si="9"/>
        <v>155.82</v>
      </c>
      <c r="CG6" s="35">
        <f t="shared" si="9"/>
        <v>248.89</v>
      </c>
      <c r="CH6" s="35">
        <f t="shared" si="9"/>
        <v>250.84</v>
      </c>
      <c r="CI6" s="35">
        <f t="shared" si="9"/>
        <v>235.61</v>
      </c>
      <c r="CJ6" s="35">
        <f t="shared" si="9"/>
        <v>216.21</v>
      </c>
      <c r="CK6" s="35">
        <f t="shared" si="9"/>
        <v>220.31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49.89</v>
      </c>
      <c r="CS6" s="35">
        <f t="shared" si="10"/>
        <v>49.39</v>
      </c>
      <c r="CT6" s="35">
        <f t="shared" si="10"/>
        <v>49.25</v>
      </c>
      <c r="CU6" s="35">
        <f t="shared" si="10"/>
        <v>50.24</v>
      </c>
      <c r="CV6" s="35">
        <f t="shared" si="10"/>
        <v>49.68</v>
      </c>
      <c r="CW6" s="34" t="str">
        <f>IF(CW7="","",IF(CW7="-","【-】","【"&amp;SUBSTITUTE(TEXT(CW7,"#,##0.00"),"-","△")&amp;"】"))</f>
        <v>【58.98】</v>
      </c>
      <c r="CX6" s="35">
        <f>IF(CX7="",NA(),CX7)</f>
        <v>87.35</v>
      </c>
      <c r="CY6" s="35">
        <f t="shared" ref="CY6:DG6" si="11">IF(CY7="",NA(),CY7)</f>
        <v>89.41</v>
      </c>
      <c r="CZ6" s="35">
        <f t="shared" si="11"/>
        <v>91.56</v>
      </c>
      <c r="DA6" s="35">
        <f t="shared" si="11"/>
        <v>93.46</v>
      </c>
      <c r="DB6" s="35">
        <f t="shared" si="11"/>
        <v>93.51</v>
      </c>
      <c r="DC6" s="35">
        <f t="shared" si="11"/>
        <v>84.73</v>
      </c>
      <c r="DD6" s="35">
        <f t="shared" si="11"/>
        <v>83.96</v>
      </c>
      <c r="DE6" s="35">
        <f t="shared" si="11"/>
        <v>84.12</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0.15</v>
      </c>
      <c r="EL6" s="35">
        <f t="shared" si="14"/>
        <v>0.1</v>
      </c>
      <c r="EM6" s="35">
        <f t="shared" si="14"/>
        <v>0.13</v>
      </c>
      <c r="EN6" s="35">
        <f t="shared" si="14"/>
        <v>0.12</v>
      </c>
      <c r="EO6" s="34" t="str">
        <f>IF(EO7="","",IF(EO7="-","【-】","【"&amp;SUBSTITUTE(TEXT(EO7,"#,##0.00"),"-","△")&amp;"】"))</f>
        <v>【0.23】</v>
      </c>
    </row>
    <row r="7" spans="1:145" s="36" customFormat="1" x14ac:dyDescent="0.15">
      <c r="A7" s="28"/>
      <c r="B7" s="37">
        <v>2018</v>
      </c>
      <c r="C7" s="37">
        <v>192074</v>
      </c>
      <c r="D7" s="37">
        <v>47</v>
      </c>
      <c r="E7" s="37">
        <v>17</v>
      </c>
      <c r="F7" s="37">
        <v>1</v>
      </c>
      <c r="G7" s="37">
        <v>0</v>
      </c>
      <c r="H7" s="37" t="s">
        <v>97</v>
      </c>
      <c r="I7" s="37" t="s">
        <v>98</v>
      </c>
      <c r="J7" s="37" t="s">
        <v>99</v>
      </c>
      <c r="K7" s="37" t="s">
        <v>100</v>
      </c>
      <c r="L7" s="37" t="s">
        <v>101</v>
      </c>
      <c r="M7" s="37" t="s">
        <v>102</v>
      </c>
      <c r="N7" s="38" t="s">
        <v>103</v>
      </c>
      <c r="O7" s="38" t="s">
        <v>104</v>
      </c>
      <c r="P7" s="38">
        <v>65.41</v>
      </c>
      <c r="Q7" s="38">
        <v>91.68</v>
      </c>
      <c r="R7" s="38">
        <v>2085</v>
      </c>
      <c r="S7" s="38">
        <v>29751</v>
      </c>
      <c r="T7" s="38">
        <v>143.69</v>
      </c>
      <c r="U7" s="38">
        <v>207.05</v>
      </c>
      <c r="V7" s="38">
        <v>19340</v>
      </c>
      <c r="W7" s="38">
        <v>8.1300000000000008</v>
      </c>
      <c r="X7" s="38">
        <v>2378.84</v>
      </c>
      <c r="Y7" s="38">
        <v>62.89</v>
      </c>
      <c r="Z7" s="38">
        <v>67.540000000000006</v>
      </c>
      <c r="AA7" s="38">
        <v>68.010000000000005</v>
      </c>
      <c r="AB7" s="38">
        <v>71.64</v>
      </c>
      <c r="AC7" s="38">
        <v>70.62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2609.6999999999998</v>
      </c>
      <c r="BG7" s="38">
        <v>1242.3800000000001</v>
      </c>
      <c r="BH7" s="38">
        <v>1085.27</v>
      </c>
      <c r="BI7" s="38">
        <v>577.85</v>
      </c>
      <c r="BJ7" s="38">
        <v>573.52</v>
      </c>
      <c r="BK7" s="38">
        <v>1203.71</v>
      </c>
      <c r="BL7" s="38">
        <v>1162.3599999999999</v>
      </c>
      <c r="BM7" s="38">
        <v>1047.6500000000001</v>
      </c>
      <c r="BN7" s="38">
        <v>1124.26</v>
      </c>
      <c r="BO7" s="38">
        <v>1048.23</v>
      </c>
      <c r="BP7" s="38">
        <v>682.78</v>
      </c>
      <c r="BQ7" s="38">
        <v>42.2</v>
      </c>
      <c r="BR7" s="38">
        <v>57.81</v>
      </c>
      <c r="BS7" s="38">
        <v>61.11</v>
      </c>
      <c r="BT7" s="38">
        <v>76.11</v>
      </c>
      <c r="BU7" s="38">
        <v>78.47</v>
      </c>
      <c r="BV7" s="38">
        <v>69.739999999999995</v>
      </c>
      <c r="BW7" s="38">
        <v>68.209999999999994</v>
      </c>
      <c r="BX7" s="38">
        <v>74.040000000000006</v>
      </c>
      <c r="BY7" s="38">
        <v>80.58</v>
      </c>
      <c r="BZ7" s="38">
        <v>78.92</v>
      </c>
      <c r="CA7" s="38">
        <v>100.91</v>
      </c>
      <c r="CB7" s="38">
        <v>232.17</v>
      </c>
      <c r="CC7" s="38">
        <v>169.58</v>
      </c>
      <c r="CD7" s="38">
        <v>162.46</v>
      </c>
      <c r="CE7" s="38">
        <v>155.96</v>
      </c>
      <c r="CF7" s="38">
        <v>155.82</v>
      </c>
      <c r="CG7" s="38">
        <v>248.89</v>
      </c>
      <c r="CH7" s="38">
        <v>250.84</v>
      </c>
      <c r="CI7" s="38">
        <v>235.61</v>
      </c>
      <c r="CJ7" s="38">
        <v>216.21</v>
      </c>
      <c r="CK7" s="38">
        <v>220.31</v>
      </c>
      <c r="CL7" s="38">
        <v>136.86000000000001</v>
      </c>
      <c r="CM7" s="38" t="s">
        <v>103</v>
      </c>
      <c r="CN7" s="38" t="s">
        <v>103</v>
      </c>
      <c r="CO7" s="38" t="s">
        <v>103</v>
      </c>
      <c r="CP7" s="38" t="s">
        <v>103</v>
      </c>
      <c r="CQ7" s="38" t="s">
        <v>103</v>
      </c>
      <c r="CR7" s="38">
        <v>49.89</v>
      </c>
      <c r="CS7" s="38">
        <v>49.39</v>
      </c>
      <c r="CT7" s="38">
        <v>49.25</v>
      </c>
      <c r="CU7" s="38">
        <v>50.24</v>
      </c>
      <c r="CV7" s="38">
        <v>49.68</v>
      </c>
      <c r="CW7" s="38">
        <v>58.98</v>
      </c>
      <c r="CX7" s="38">
        <v>87.35</v>
      </c>
      <c r="CY7" s="38">
        <v>89.41</v>
      </c>
      <c r="CZ7" s="38">
        <v>91.56</v>
      </c>
      <c r="DA7" s="38">
        <v>93.46</v>
      </c>
      <c r="DB7" s="38">
        <v>93.51</v>
      </c>
      <c r="DC7" s="38">
        <v>84.73</v>
      </c>
      <c r="DD7" s="38">
        <v>83.96</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0.15</v>
      </c>
      <c r="EL7" s="38">
        <v>0.1</v>
      </c>
      <c r="EM7" s="38">
        <v>0.13</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清水 誠</cp:lastModifiedBy>
  <dcterms:created xsi:type="dcterms:W3CDTF">2019-12-05T05:04:14Z</dcterms:created>
  <dcterms:modified xsi:type="dcterms:W3CDTF">2020-02-04T08:15:46Z</dcterms:modified>
  <cp:category/>
</cp:coreProperties>
</file>