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1(H30)  経営比較分析表\"/>
    </mc:Choice>
  </mc:AlternateContent>
  <workbookProtection workbookAlgorithmName="SHA-512" workbookHashValue="N0QgcQWw8Om9G5g4dqB5jf1xiYLZq1HW7IeGWN8bNdLHV8BEh5Gh75etViY/6ZYSLyrmV1r8cStiwdEgAr7GkA==" workbookSaltValue="r4gwTdNZi/XlMKUvXuvm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<sst xmlns="http://schemas.openxmlformats.org/spreadsheetml/2006/main" count="220" uniqueCount="108">
  <si>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</si>
  <si>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</si>
  <si>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</si>
  <si>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</si>
  <si>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</si>
  <si>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</si>
  <si>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</si>
  <si>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</si>
  <si>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</si>
  <si>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</si>
  <si>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</si>
  <si>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</si>
  <si>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</si>
  <si>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</si>
  <si>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</si>
  <si>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</si>
  <si>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</si>
  <si>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</si>
  <si>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</si>
  <si>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</si>
  <si>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</si>
  <si>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</si>
  <si>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</si>
  <si>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</si>
  <si>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</si>
  <si>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</si>
  <si>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</si>
  <si>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</si>
  <si>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</si>
  <si>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</si>
  <si>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</si>
  <si>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</si>
  <si>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</si>
  <si>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</si>
  <si>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</si>
  <si>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</si>
  <si>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</si>
  <si>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</si>
  <si>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</si>
  <si>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</si>
  <si>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</si>
  <si>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</si>
  <si>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</si>
  <si>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</si>
  <si>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</si>
  <si>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</si>
  <si>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</si>
  <si>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</si>
  <si>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</si>
  <si>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</si>
  <si>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</si>
  <si>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</si>
  <si>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</si>
  <si>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</si>
  <si>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</si>
  <si>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</si>
  <si>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</si>
  <si>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</si>
  <si>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</si>
  <si>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</si>
  <si>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</si>
  <si>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</si>
  <si>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</si>
  <si>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</si>
  <si>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</si>
  <si>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</si>
  <si>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</si>
  <si>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</si>
  <si>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</si>
  <si>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</si>
  <si>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</si>
  <si>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</si>
  <si>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</si>
  <si>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</si>
  <si>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</si>
  <si>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</si>
  <si>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</si>
  <si>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</si>
  <si>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</si>
  <si>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</si>
  <si>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</si>
  <si>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</si>
  <si>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</si>
  <si>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</si>
  <si>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</si>
  <si>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</si>
  <si>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</si>
  <si>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</si>
  <si>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</si>
  <si>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</si>
  <si>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</si>
  <si>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</si>
  <si>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</si>
  <si>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</si>
  <si>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</si>
  <si>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</si>
  <si>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</si>
  <si>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</si>
  <si>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</si>
  <si>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</si>
  <si>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</si>
  <si>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</si>
  <si>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</si>
  <si>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</si>
  <si>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</si>
  <si>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を境に管路経年化率の増加及び有形固定資産減価償却率の数値も増加傾向により、法定耐用年数に近く更新対象の保有資産が増加していると判断される。管路耐震化事業を踏まえつつ、計画的な更新をしていく必要がある。
　管路更新率は、類似団体と比較すると若干高く、計画的に更新が図られていると言える。平成28年度以降は配水池築造のため更新率はやや抑えられているが、配水池完成後は財政状況及び管路の現状を考慮し、更新速度の見直しも検討する。</t>
    <rPh sb="0" eb="2">
      <t>ヘイセイ</t>
    </rPh>
    <rPh sb="4" eb="6">
      <t>ネンド</t>
    </rPh>
    <rPh sb="7" eb="8">
      <t>サカイ</t>
    </rPh>
    <rPh sb="18" eb="19">
      <t>オヨ</t>
    </rPh>
    <rPh sb="37" eb="39">
      <t>ケイコウ</t>
    </rPh>
    <phoneticPr fontId="4"/>
  </si>
  <si>
    <t>給水に係る費用が給水収益以外の収入で賄われている。有収率は低く、供給している水量が収入に結びついていない。また、老朽管更新及び有収率向上目的として平成24年度より管路耐震化事業を実施していること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phoneticPr fontId="4"/>
  </si>
  <si>
    <t>経常収支比率が100％を超え、累積欠損金比率は0％であるので、例年健全な営業状況であるといえるが、類似団体と比較すると低い状況であり、経営改善が必要と判断される。
　流動比率は100％を超え、平成27年度から徐々に増加しており、当面の資金確保がされているが、一般的な適正基準とする200％には到達できていない。
 また、企業債残高対給水収益比率及び給水原価が高く、料金回収率が低いことから、給水に係る費用が給水収益以外の収入で賄われていると言えるため、今後は、適正な料金の見直しが必要である。
　髙い施設利用率により、施設が有効に利用されていると判断できるが、渇水・故障等により現状以上の供給時には、対応が困難になる場合もあると考えられる。
　有収率は類似団体と比較しても低い値であるり、漏水調査・老朽管更新等の対策を講じているが供給する水量が収益に結びつきにくい状況である。</t>
    <rPh sb="0" eb="2">
      <t>ケイジョウ</t>
    </rPh>
    <rPh sb="2" eb="4">
      <t>シュウシ</t>
    </rPh>
    <rPh sb="4" eb="6">
      <t>ヒリツ</t>
    </rPh>
    <rPh sb="12" eb="13">
      <t>コ</t>
    </rPh>
    <rPh sb="31" eb="33">
      <t>レイネン</t>
    </rPh>
    <rPh sb="33" eb="35">
      <t>ケンゼン</t>
    </rPh>
    <rPh sb="36" eb="38">
      <t>エイギョウ</t>
    </rPh>
    <rPh sb="38" eb="40">
      <t>ジョウキョウ</t>
    </rPh>
    <rPh sb="49" eb="51">
      <t>ルイジ</t>
    </rPh>
    <rPh sb="51" eb="53">
      <t>ダンタイ</t>
    </rPh>
    <rPh sb="54" eb="56">
      <t>ヒカク</t>
    </rPh>
    <rPh sb="59" eb="60">
      <t>ヒク</t>
    </rPh>
    <rPh sb="61" eb="63">
      <t>ジョウキョウ</t>
    </rPh>
    <rPh sb="67" eb="69">
      <t>ケイエイ</t>
    </rPh>
    <rPh sb="69" eb="71">
      <t>カイゼン</t>
    </rPh>
    <rPh sb="72" eb="74">
      <t>ヒツヨウ</t>
    </rPh>
    <rPh sb="75" eb="77">
      <t>ハンダン</t>
    </rPh>
    <rPh sb="83" eb="85">
      <t>リュウドウ</t>
    </rPh>
    <rPh sb="85" eb="87">
      <t>ヒリツ</t>
    </rPh>
    <rPh sb="93" eb="94">
      <t>コ</t>
    </rPh>
    <rPh sb="96" eb="98">
      <t>ヘイセイ</t>
    </rPh>
    <rPh sb="100" eb="102">
      <t>ネンド</t>
    </rPh>
    <rPh sb="104" eb="106">
      <t>ジョジョ</t>
    </rPh>
    <rPh sb="107" eb="109">
      <t>ゾウカ</t>
    </rPh>
    <rPh sb="114" eb="116">
      <t>トウメン</t>
    </rPh>
    <rPh sb="117" eb="119">
      <t>シキン</t>
    </rPh>
    <rPh sb="119" eb="121">
      <t>カクホ</t>
    </rPh>
    <rPh sb="129" eb="132">
      <t>イッパンテキ</t>
    </rPh>
    <rPh sb="133" eb="135">
      <t>テキセイ</t>
    </rPh>
    <rPh sb="135" eb="137">
      <t>キジュン</t>
    </rPh>
    <rPh sb="146" eb="148">
      <t>トウタツ</t>
    </rPh>
    <rPh sb="160" eb="162">
      <t>キギョウ</t>
    </rPh>
    <rPh sb="162" eb="163">
      <t>サイ</t>
    </rPh>
    <rPh sb="163" eb="165">
      <t>ザンダカ</t>
    </rPh>
    <rPh sb="165" eb="166">
      <t>タイ</t>
    </rPh>
    <rPh sb="166" eb="168">
      <t>キュウスイ</t>
    </rPh>
    <rPh sb="168" eb="170">
      <t>シュウエキ</t>
    </rPh>
    <rPh sb="170" eb="172">
      <t>ヒリツ</t>
    </rPh>
    <rPh sb="172" eb="173">
      <t>オヨ</t>
    </rPh>
    <rPh sb="174" eb="176">
      <t>キュウスイ</t>
    </rPh>
    <rPh sb="176" eb="178">
      <t>ゲンカ</t>
    </rPh>
    <rPh sb="179" eb="180">
      <t>タカ</t>
    </rPh>
    <rPh sb="182" eb="184">
      <t>リョウキン</t>
    </rPh>
    <rPh sb="184" eb="186">
      <t>カイシュウ</t>
    </rPh>
    <rPh sb="186" eb="187">
      <t>リツ</t>
    </rPh>
    <rPh sb="188" eb="189">
      <t>ヒク</t>
    </rPh>
    <rPh sb="195" eb="197">
      <t>キュウスイ</t>
    </rPh>
    <rPh sb="198" eb="199">
      <t>カカ</t>
    </rPh>
    <rPh sb="200" eb="202">
      <t>ヒヨウ</t>
    </rPh>
    <rPh sb="203" eb="205">
      <t>キュウスイ</t>
    </rPh>
    <rPh sb="205" eb="207">
      <t>シュウエキ</t>
    </rPh>
    <rPh sb="207" eb="209">
      <t>イガイ</t>
    </rPh>
    <rPh sb="210" eb="212">
      <t>シュウニュウ</t>
    </rPh>
    <rPh sb="213" eb="214">
      <t>マカナ</t>
    </rPh>
    <rPh sb="220" eb="221">
      <t>イ</t>
    </rPh>
    <rPh sb="226" eb="228">
      <t>コンゴ</t>
    </rPh>
    <rPh sb="230" eb="232">
      <t>テキセイ</t>
    </rPh>
    <rPh sb="233" eb="235">
      <t>リョウキン</t>
    </rPh>
    <rPh sb="236" eb="238">
      <t>ミナオ</t>
    </rPh>
    <rPh sb="240" eb="242">
      <t>ヒツヨウ</t>
    </rPh>
    <rPh sb="248" eb="249">
      <t>タカイ</t>
    </rPh>
    <rPh sb="252" eb="254">
      <t>リヨウ</t>
    </rPh>
    <rPh sb="254" eb="255">
      <t>リツ</t>
    </rPh>
    <rPh sb="259" eb="261">
      <t>シセツ</t>
    </rPh>
    <rPh sb="262" eb="264">
      <t>ユウコウ</t>
    </rPh>
    <rPh sb="265" eb="267">
      <t>リヨウ</t>
    </rPh>
    <rPh sb="273" eb="275">
      <t>ハンダン</t>
    </rPh>
    <rPh sb="280" eb="282">
      <t>カッスイ</t>
    </rPh>
    <rPh sb="283" eb="285">
      <t>コショウ</t>
    </rPh>
    <rPh sb="285" eb="286">
      <t>トウ</t>
    </rPh>
    <rPh sb="289" eb="291">
      <t>ゲンジョウ</t>
    </rPh>
    <rPh sb="291" eb="293">
      <t>イジョウ</t>
    </rPh>
    <rPh sb="294" eb="296">
      <t>キョウキュウ</t>
    </rPh>
    <rPh sb="296" eb="297">
      <t>ジ</t>
    </rPh>
    <rPh sb="300" eb="302">
      <t>タイオウ</t>
    </rPh>
    <rPh sb="303" eb="305">
      <t>コンナン</t>
    </rPh>
    <rPh sb="308" eb="310">
      <t>バアイ</t>
    </rPh>
    <rPh sb="314" eb="315">
      <t>カンガ</t>
    </rPh>
    <rPh sb="322" eb="325">
      <t>ユウシュウリツ</t>
    </rPh>
    <rPh sb="326" eb="328">
      <t>ルイジ</t>
    </rPh>
    <rPh sb="328" eb="330">
      <t>ダンタイ</t>
    </rPh>
    <rPh sb="331" eb="333">
      <t>ヒカク</t>
    </rPh>
    <rPh sb="336" eb="337">
      <t>ヒク</t>
    </rPh>
    <rPh sb="338" eb="339">
      <t>アタイ</t>
    </rPh>
    <rPh sb="344" eb="346">
      <t>ロウスイ</t>
    </rPh>
    <rPh sb="346" eb="348">
      <t>チョウサ</t>
    </rPh>
    <rPh sb="349" eb="351">
      <t>ロウキュウ</t>
    </rPh>
    <rPh sb="351" eb="352">
      <t>カン</t>
    </rPh>
    <rPh sb="352" eb="354">
      <t>コウシン</t>
    </rPh>
    <rPh sb="354" eb="355">
      <t>トウ</t>
    </rPh>
    <rPh sb="356" eb="358">
      <t>タイサク</t>
    </rPh>
    <rPh sb="359" eb="360">
      <t>コウ</t>
    </rPh>
    <rPh sb="365" eb="367">
      <t>キョウキュウ</t>
    </rPh>
    <rPh sb="369" eb="371">
      <t>スイリョウ</t>
    </rPh>
    <rPh sb="372" eb="374">
      <t>シュウエキ</t>
    </rPh>
    <rPh sb="375" eb="376">
      <t>ムス</t>
    </rPh>
    <rPh sb="382" eb="3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</si>
</sst>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2.2200000000000002</c:v>
                </c:pt>
                <c:pt idx="1">
                  <c:v>2.58</c:v>
                </c:pt>
                <c:pt idx="2">
                  <c:v>1.59</c:v>
                </c:pt>
                <c:pt idx="3">
                  <c:v>1.32</c:v>
                </c:pt>
                <c:pt idx="4">
                  <c:v>1.39</c:v>
                </c:pt>
              </c:numCache>
            </c:numRef>
          </c:val>
          <c:extLst>
            <c:ext xmlns:c16="http://schemas.microsoft.com/office/drawing/2014/chart" uri="{C3380CC4-5D6E-409C-BE32-E72D297353CC}">
              <c16:uniqueId val="{00000000-9AD7-49F3-B531-44CA8EBB4B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AD7-49F3-B531-44CA8EBB4B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86.19</c:v>
                </c:pt>
                <c:pt idx="1">
                  <c:v>82.77</c:v>
                </c:pt>
                <c:pt idx="2">
                  <c:v>82.7</c:v>
                </c:pt>
                <c:pt idx="3">
                  <c:v>81.88</c:v>
                </c:pt>
                <c:pt idx="4">
                  <c:v>81.73</c:v>
                </c:pt>
              </c:numCache>
            </c:numRef>
          </c:val>
          <c:extLst>
            <c:ext xmlns:c16="http://schemas.microsoft.com/office/drawing/2014/chart" uri="{C3380CC4-5D6E-409C-BE32-E72D297353CC}">
              <c16:uniqueId val="{00000000-BF4A-4B2A-A7A8-5A935D65AD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F4A-4B2A-A7A8-5A935D65AD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59.39</c:v>
                </c:pt>
                <c:pt idx="1">
                  <c:v>61.54</c:v>
                </c:pt>
                <c:pt idx="2">
                  <c:v>62.93</c:v>
                </c:pt>
                <c:pt idx="3">
                  <c:v>63.32</c:v>
                </c:pt>
                <c:pt idx="4">
                  <c:v>63.49</c:v>
                </c:pt>
              </c:numCache>
            </c:numRef>
          </c:val>
          <c:extLst>
            <c:ext xmlns:c16="http://schemas.microsoft.com/office/drawing/2014/chart" uri="{C3380CC4-5D6E-409C-BE32-E72D297353CC}">
              <c16:uniqueId val="{00000000-DF0B-4C5C-BA75-3DC7B7573E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F0B-4C5C-BA75-3DC7B7573E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101.15</c:v>
                </c:pt>
                <c:pt idx="1">
                  <c:v>100.57</c:v>
                </c:pt>
                <c:pt idx="2">
                  <c:v>100.45</c:v>
                </c:pt>
                <c:pt idx="3">
                  <c:v>101.87</c:v>
                </c:pt>
                <c:pt idx="4">
                  <c:v>100.73</c:v>
                </c:pt>
              </c:numCache>
            </c:numRef>
          </c:val>
          <c:extLst>
            <c:ext xmlns:c16="http://schemas.microsoft.com/office/drawing/2014/chart" uri="{C3380CC4-5D6E-409C-BE32-E72D297353CC}">
              <c16:uniqueId val="{00000000-D533-4827-AA60-1A3D7CDBE9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533-4827-AA60-1A3D7CDBE9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45.76</c:v>
                </c:pt>
                <c:pt idx="1">
                  <c:v>46.39</c:v>
                </c:pt>
                <c:pt idx="2">
                  <c:v>47.63</c:v>
                </c:pt>
                <c:pt idx="3">
                  <c:v>49.09</c:v>
                </c:pt>
                <c:pt idx="4">
                  <c:v>50.62</c:v>
                </c:pt>
              </c:numCache>
            </c:numRef>
          </c:val>
          <c:extLst>
            <c:ext xmlns:c16="http://schemas.microsoft.com/office/drawing/2014/chart" uri="{C3380CC4-5D6E-409C-BE32-E72D297353CC}">
              <c16:uniqueId val="{00000000-2B9D-4D24-A8E0-786A419F17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2B9D-4D24-A8E0-786A419F17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13.55</c:v>
                </c:pt>
                <c:pt idx="1">
                  <c:v>13.4</c:v>
                </c:pt>
                <c:pt idx="2">
                  <c:v>14.97</c:v>
                </c:pt>
                <c:pt idx="3">
                  <c:v>18.63</c:v>
                </c:pt>
                <c:pt idx="4">
                  <c:v>19.72</c:v>
                </c:pt>
              </c:numCache>
            </c:numRef>
          </c:val>
          <c:extLst>
            <c:ext xmlns:c16="http://schemas.microsoft.com/office/drawing/2014/chart" uri="{C3380CC4-5D6E-409C-BE32-E72D297353CC}">
              <c16:uniqueId val="{00000000-1ACE-4CA5-B318-806FFCBDBB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ACE-4CA5-B318-806FFCBDBB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7D-4A94-B75B-E4970AC980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A7D-4A94-B75B-E4970AC980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160.25</c:v>
                </c:pt>
                <c:pt idx="1">
                  <c:v>143.87</c:v>
                </c:pt>
                <c:pt idx="2">
                  <c:v>148.57</c:v>
                </c:pt>
                <c:pt idx="3">
                  <c:v>154.33000000000001</c:v>
                </c:pt>
                <c:pt idx="4">
                  <c:v>173.23</c:v>
                </c:pt>
              </c:numCache>
            </c:numRef>
          </c:val>
          <c:extLst>
            <c:ext xmlns:c16="http://schemas.microsoft.com/office/drawing/2014/chart" uri="{C3380CC4-5D6E-409C-BE32-E72D297353CC}">
              <c16:uniqueId val="{00000000-193E-4C7F-BDE5-D9F74126B6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193E-4C7F-BDE5-D9F74126B6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477.25</c:v>
                </c:pt>
                <c:pt idx="1">
                  <c:v>475.44</c:v>
                </c:pt>
                <c:pt idx="2">
                  <c:v>460.49</c:v>
                </c:pt>
                <c:pt idx="3">
                  <c:v>470.45</c:v>
                </c:pt>
                <c:pt idx="4">
                  <c:v>481.04</c:v>
                </c:pt>
              </c:numCache>
            </c:numRef>
          </c:val>
          <c:extLst>
            <c:ext xmlns:c16="http://schemas.microsoft.com/office/drawing/2014/chart" uri="{C3380CC4-5D6E-409C-BE32-E72D297353CC}">
              <c16:uniqueId val="{00000000-071C-41A0-95BC-CFA255AB75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71C-41A0-95BC-CFA255AB75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68.459999999999994</c:v>
                </c:pt>
                <c:pt idx="1">
                  <c:v>69.28</c:v>
                </c:pt>
                <c:pt idx="2">
                  <c:v>72.489999999999995</c:v>
                </c:pt>
                <c:pt idx="3">
                  <c:v>71.61</c:v>
                </c:pt>
                <c:pt idx="4">
                  <c:v>72.739999999999995</c:v>
                </c:pt>
              </c:numCache>
            </c:numRef>
          </c:val>
          <c:extLst>
            <c:ext xmlns:c16="http://schemas.microsoft.com/office/drawing/2014/chart" uri="{C3380CC4-5D6E-409C-BE32-E72D297353CC}">
              <c16:uniqueId val="{00000000-DD72-48C3-88DE-EB18B1D4F3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D72-48C3-88DE-EB18B1D4F3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244.94</c:v>
                </c:pt>
                <c:pt idx="1">
                  <c:v>241.05</c:v>
                </c:pt>
                <c:pt idx="2">
                  <c:v>232.13</c:v>
                </c:pt>
                <c:pt idx="3">
                  <c:v>234.75</c:v>
                </c:pt>
                <c:pt idx="4">
                  <c:v>231.24</c:v>
                </c:pt>
              </c:numCache>
            </c:numRef>
          </c:val>
          <c:extLst>
            <c:ext xmlns:c16="http://schemas.microsoft.com/office/drawing/2014/chart" uri="{C3380CC4-5D6E-409C-BE32-E72D297353CC}">
              <c16:uniqueId val="{00000000-D405-419B-85D7-10B98371B9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405-419B-85D7-10B98371B9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韮崎市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29751</v>
      </c>
      <c r="AM8" s="60"/>
      <c r="AN8" s="60"/>
      <c r="AO8" s="60"/>
      <c r="AP8" s="60"/>
      <c r="AQ8" s="60"/>
      <c r="AR8" s="60"/>
      <c r="AS8" s="60"/>
      <c r="AT8" s="51">
        <f>データ!$S$6</f>
        <v>143.69</v>
      </c>
      <c r="AU8" s="52"/>
      <c r="AV8" s="52"/>
      <c r="AW8" s="52"/>
      <c r="AX8" s="52"/>
      <c r="AY8" s="52"/>
      <c r="AZ8" s="52"/>
      <c r="BA8" s="52"/>
      <c r="BB8" s="53">
        <f>データ!$T$6</f>
        <v>207.05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54.18</v>
      </c>
      <c r="J10" s="52"/>
      <c r="K10" s="52"/>
      <c r="L10" s="52"/>
      <c r="M10" s="52"/>
      <c r="N10" s="52"/>
      <c r="O10" s="63"/>
      <c r="P10" s="53">
        <f>データ!$P$6</f>
        <v>88.98</v>
      </c>
      <c r="Q10" s="53"/>
      <c r="R10" s="53"/>
      <c r="S10" s="53"/>
      <c r="T10" s="53"/>
      <c r="U10" s="53"/>
      <c r="V10" s="53"/>
      <c r="W10" s="60">
        <f>データ!$Q$6</f>
        <v>2764</v>
      </c>
      <c r="X10" s="60"/>
      <c r="Y10" s="60"/>
      <c r="Z10" s="60"/>
      <c r="AA10" s="60"/>
      <c r="AB10" s="60"/>
      <c r="AC10" s="60"/>
      <c r="AD10" s="2"/>
      <c r="AE10" s="2"/>
      <c r="AF10" s="2"/>
      <c r="AG10" s="2"/>
      <c r="AH10" s="4"/>
      <c r="AI10" s="4"/>
      <c r="AJ10" s="4"/>
      <c r="AK10" s="4"/>
      <c r="AL10" s="60">
        <f>データ!$U$6</f>
        <v>26310</v>
      </c>
      <c r="AM10" s="60"/>
      <c r="AN10" s="60"/>
      <c r="AO10" s="60"/>
      <c r="AP10" s="60"/>
      <c r="AQ10" s="60"/>
      <c r="AR10" s="60"/>
      <c r="AS10" s="60"/>
      <c r="AT10" s="51">
        <f>データ!$V$6</f>
        <v>15.71</v>
      </c>
      <c r="AU10" s="52"/>
      <c r="AV10" s="52"/>
      <c r="AW10" s="52"/>
      <c r="AX10" s="52"/>
      <c r="AY10" s="52"/>
      <c r="AZ10" s="52"/>
      <c r="BA10" s="52"/>
      <c r="BB10" s="53">
        <f>データ!$W$6</f>
        <v>1674.73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F1aOO8JhbJQMyOJHqD/tEboKqiTO81523mnuwDD9+mgrYME/0oiKH8dM6yN6DIU2gu2GNMGypJHR6A5yecF5A==" saltValue="UxQjzIzEkhytBv4klVho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192074</v>
      </c>
      <c r="D6" s="34">
        <f t="shared" si="3"/>
        <v>46</v>
      </c>
      <c r="E6" s="34">
        <f t="shared" si="3"/>
        <v>1</v>
      </c>
      <c r="F6" s="34">
        <f t="shared" si="3"/>
        <v>0</v>
      </c>
      <c r="G6" s="34">
        <f t="shared" si="3"/>
        <v>1</v>
      </c>
      <c r="H6" s="34" t="str">
        <f t="shared" si="3"/>
        <v>山梨県　韮崎市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54.18</v>
      </c>
      <c r="P6" s="35">
        <f t="shared" si="3"/>
        <v>88.98</v>
      </c>
      <c r="Q6" s="35">
        <f t="shared" si="3"/>
        <v>2764</v>
      </c>
      <c r="R6" s="35">
        <f t="shared" si="3"/>
        <v>29751</v>
      </c>
      <c r="S6" s="35">
        <f t="shared" si="3"/>
        <v>143.69</v>
      </c>
      <c r="T6" s="35">
        <f t="shared" si="3"/>
        <v>207.05</v>
      </c>
      <c r="U6" s="35">
        <f t="shared" si="3"/>
        <v>26310</v>
      </c>
      <c r="V6" s="35">
        <f t="shared" si="3"/>
        <v>15.71</v>
      </c>
      <c r="W6" s="35">
        <f t="shared" si="3"/>
        <v>1674.73</v>
      </c>
      <c r="X6" s="36">
        <f>IF(X7="",NA(),X7)</f>
        <v>101.15</v>
      </c>
      <c r="Y6" s="36">
        <f t="shared" ref="Y6:AG6" si="4">IF(Y7="",NA(),Y7)</f>
        <v>100.57</v>
      </c>
      <c r="Z6" s="36">
        <f t="shared" si="4"/>
        <v>100.45</v>
      </c>
      <c r="AA6" s="36">
        <f t="shared" si="4"/>
        <v>101.87</v>
      </c>
      <c r="AB6" s="36">
        <f t="shared" si="4"/>
        <v>100.73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160.25</v>
      </c>
      <c r="AU6" s="36">
        <f t="shared" ref="AU6:BC6" si="6">IF(AU7="",NA(),AU7)</f>
        <v>143.87</v>
      </c>
      <c r="AV6" s="36">
        <f t="shared" si="6"/>
        <v>148.57</v>
      </c>
      <c r="AW6" s="36">
        <f t="shared" si="6"/>
        <v>154.33000000000001</v>
      </c>
      <c r="AX6" s="36">
        <f t="shared" si="6"/>
        <v>173.23</v>
      </c>
      <c r="AY6" s="36">
        <f t="shared" si="6"/>
        <v>381.53</v>
      </c>
      <c r="AZ6" s="36">
        <f t="shared" si="6"/>
        <v>391.54</v>
      </c>
      <c r="BA6" s="36">
        <f t="shared" si="6"/>
        <v>384.34</v>
      </c>
      <c r="BB6" s="36">
        <f t="shared" si="6"/>
        <v>359.47</v>
      </c>
      <c r="BC6" s="36">
        <f t="shared" si="6"/>
        <v>369.69</v>
      </c>
      <c r="BD6" s="35" t="str">
        <f>IF(BD7="","",IF(BD7="-","【-】","【"&amp;SUBSTITUTE(TEXT(BD7,"#,##0.00"),"-","△")&amp;"】"))</f>
        <v>【261.93】</v>
      </c>
      <c r="BE6" s="36">
        <f>IF(BE7="",NA(),BE7)</f>
        <v>477.25</v>
      </c>
      <c r="BF6" s="36">
        <f t="shared" ref="BF6:BN6" si="7">IF(BF7="",NA(),BF7)</f>
        <v>475.44</v>
      </c>
      <c r="BG6" s="36">
        <f t="shared" si="7"/>
        <v>460.49</v>
      </c>
      <c r="BH6" s="36">
        <f t="shared" si="7"/>
        <v>470.45</v>
      </c>
      <c r="BI6" s="36">
        <f t="shared" si="7"/>
        <v>481.04</v>
      </c>
      <c r="BJ6" s="36">
        <f t="shared" si="7"/>
        <v>393.27</v>
      </c>
      <c r="BK6" s="36">
        <f t="shared" si="7"/>
        <v>386.97</v>
      </c>
      <c r="BL6" s="36">
        <f t="shared" si="7"/>
        <v>380.58</v>
      </c>
      <c r="BM6" s="36">
        <f t="shared" si="7"/>
        <v>401.79</v>
      </c>
      <c r="BN6" s="36">
        <f t="shared" si="7"/>
        <v>402.99</v>
      </c>
      <c r="BO6" s="35" t="str">
        <f>IF(BO7="","",IF(BO7="-","【-】","【"&amp;SUBSTITUTE(TEXT(BO7,"#,##0.00"),"-","△")&amp;"】"))</f>
        <v>【270.46】</v>
      </c>
      <c r="BP6" s="36">
        <f>IF(BP7="",NA(),BP7)</f>
        <v>68.459999999999994</v>
      </c>
      <c r="BQ6" s="36">
        <f t="shared" ref="BQ6:BY6" si="8">IF(BQ7="",NA(),BQ7)</f>
        <v>69.28</v>
      </c>
      <c r="BR6" s="36">
        <f t="shared" si="8"/>
        <v>72.489999999999995</v>
      </c>
      <c r="BS6" s="36">
        <f t="shared" si="8"/>
        <v>71.61</v>
      </c>
      <c r="BT6" s="36">
        <f t="shared" si="8"/>
        <v>72.739999999999995</v>
      </c>
      <c r="BU6" s="36">
        <f t="shared" si="8"/>
        <v>100.47</v>
      </c>
      <c r="BV6" s="36">
        <f t="shared" si="8"/>
        <v>101.72</v>
      </c>
      <c r="BW6" s="36">
        <f t="shared" si="8"/>
        <v>102.38</v>
      </c>
      <c r="BX6" s="36">
        <f t="shared" si="8"/>
        <v>100.12</v>
      </c>
      <c r="BY6" s="36">
        <f t="shared" si="8"/>
        <v>98.66</v>
      </c>
      <c r="BZ6" s="35" t="str">
        <f>IF(BZ7="","",IF(BZ7="-","【-】","【"&amp;SUBSTITUTE(TEXT(BZ7,"#,##0.00"),"-","△")&amp;"】"))</f>
        <v>【103.91】</v>
      </c>
      <c r="CA6" s="36">
        <f>IF(CA7="",NA(),CA7)</f>
        <v>244.94</v>
      </c>
      <c r="CB6" s="36">
        <f t="shared" ref="CB6:CJ6" si="9">IF(CB7="",NA(),CB7)</f>
        <v>241.05</v>
      </c>
      <c r="CC6" s="36">
        <f t="shared" si="9"/>
        <v>232.13</v>
      </c>
      <c r="CD6" s="36">
        <f t="shared" si="9"/>
        <v>234.75</v>
      </c>
      <c r="CE6" s="36">
        <f t="shared" si="9"/>
        <v>231.24</v>
      </c>
      <c r="CF6" s="36">
        <f t="shared" si="9"/>
        <v>169.82</v>
      </c>
      <c r="CG6" s="36">
        <f t="shared" si="9"/>
        <v>168.2</v>
      </c>
      <c r="CH6" s="36">
        <f t="shared" si="9"/>
        <v>168.67</v>
      </c>
      <c r="CI6" s="36">
        <f t="shared" si="9"/>
        <v>174.97</v>
      </c>
      <c r="CJ6" s="36">
        <f t="shared" si="9"/>
        <v>178.59</v>
      </c>
      <c r="CK6" s="35" t="str">
        <f>IF(CK7="","",IF(CK7="-","【-】","【"&amp;SUBSTITUTE(TEXT(CK7,"#,##0.00"),"-","△")&amp;"】"))</f>
        <v>【167.11】</v>
      </c>
      <c r="CL6" s="36">
        <f>IF(CL7="",NA(),CL7)</f>
        <v>86.19</v>
      </c>
      <c r="CM6" s="36">
        <f t="shared" ref="CM6:CU6" si="10">IF(CM7="",NA(),CM7)</f>
        <v>82.77</v>
      </c>
      <c r="CN6" s="36">
        <f t="shared" si="10"/>
        <v>82.7</v>
      </c>
      <c r="CO6" s="36">
        <f t="shared" si="10"/>
        <v>81.88</v>
      </c>
      <c r="CP6" s="36">
        <f t="shared" si="10"/>
        <v>81.73</v>
      </c>
      <c r="CQ6" s="36">
        <f t="shared" si="10"/>
        <v>55.13</v>
      </c>
      <c r="CR6" s="36">
        <f t="shared" si="10"/>
        <v>54.77</v>
      </c>
      <c r="CS6" s="36">
        <f t="shared" si="10"/>
        <v>54.92</v>
      </c>
      <c r="CT6" s="36">
        <f t="shared" si="10"/>
        <v>55.63</v>
      </c>
      <c r="CU6" s="36">
        <f t="shared" si="10"/>
        <v>55.03</v>
      </c>
      <c r="CV6" s="35" t="str">
        <f>IF(CV7="","",IF(CV7="-","【-】","【"&amp;SUBSTITUTE(TEXT(CV7,"#,##0.00"),"-","△")&amp;"】"))</f>
        <v>【60.27】</v>
      </c>
      <c r="CW6" s="36">
        <f>IF(CW7="",NA(),CW7)</f>
        <v>59.39</v>
      </c>
      <c r="CX6" s="36">
        <f t="shared" ref="CX6:DF6" si="11">IF(CX7="",NA(),CX7)</f>
        <v>61.54</v>
      </c>
      <c r="CY6" s="36">
        <f t="shared" si="11"/>
        <v>62.93</v>
      </c>
      <c r="CZ6" s="36">
        <f t="shared" si="11"/>
        <v>63.32</v>
      </c>
      <c r="DA6" s="36">
        <f t="shared" si="11"/>
        <v>63.49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45.76</v>
      </c>
      <c r="DI6" s="36">
        <f t="shared" ref="DI6:DQ6" si="12">IF(DI7="",NA(),DI7)</f>
        <v>46.39</v>
      </c>
      <c r="DJ6" s="36">
        <f t="shared" si="12"/>
        <v>47.63</v>
      </c>
      <c r="DK6" s="36">
        <f t="shared" si="12"/>
        <v>49.09</v>
      </c>
      <c r="DL6" s="36">
        <f t="shared" si="12"/>
        <v>50.62</v>
      </c>
      <c r="DM6" s="36">
        <f t="shared" si="12"/>
        <v>46.66</v>
      </c>
      <c r="DN6" s="36">
        <f t="shared" si="12"/>
        <v>47.46</v>
      </c>
      <c r="DO6" s="36">
        <f t="shared" si="12"/>
        <v>48.49</v>
      </c>
      <c r="DP6" s="36">
        <f t="shared" si="12"/>
        <v>48.05</v>
      </c>
      <c r="DQ6" s="36">
        <f t="shared" si="12"/>
        <v>48.87</v>
      </c>
      <c r="DR6" s="35" t="str">
        <f>IF(DR7="","",IF(DR7="-","【-】","【"&amp;SUBSTITUTE(TEXT(DR7,"#,##0.00"),"-","△")&amp;"】"))</f>
        <v>【48.85】</v>
      </c>
      <c r="DS6" s="36">
        <f>IF(DS7="",NA(),DS7)</f>
        <v>13.55</v>
      </c>
      <c r="DT6" s="36">
        <f t="shared" ref="DT6:EB6" si="13">IF(DT7="",NA(),DT7)</f>
        <v>13.4</v>
      </c>
      <c r="DU6" s="36">
        <f t="shared" si="13"/>
        <v>14.97</v>
      </c>
      <c r="DV6" s="36">
        <f t="shared" si="13"/>
        <v>18.63</v>
      </c>
      <c r="DW6" s="36">
        <f t="shared" si="13"/>
        <v>19.72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2.2200000000000002</v>
      </c>
      <c r="EE6" s="36">
        <f t="shared" ref="EE6:EM6" si="14">IF(EE7="",NA(),EE7)</f>
        <v>2.58</v>
      </c>
      <c r="EF6" s="36">
        <f t="shared" si="14"/>
        <v>1.59</v>
      </c>
      <c r="EG6" s="36">
        <f t="shared" si="14"/>
        <v>1.32</v>
      </c>
      <c r="EH6" s="36">
        <f t="shared" si="14"/>
        <v>1.39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192074</v>
      </c>
      <c r="D7" s="38">
        <v>46</v>
      </c>
      <c r="E7" s="38">
        <v>1</v>
      </c>
      <c r="F7" s="38">
        <v>0</v>
      </c>
      <c r="G7" s="38">
        <v>1</v>
      </c>
      <c r="H7" s="38" t="s">
        <v>93</v>
      </c>
      <c r="I7" s="38" t="s">
        <v>94</v>
      </c>
      <c r="J7" s="38" t="s">
        <v>95</v>
      </c>
      <c r="K7" s="38" t="s">
        <v>96</v>
      </c>
      <c r="L7" s="38" t="s">
        <v>97</v>
      </c>
      <c r="M7" s="38" t="s">
        <v>98</v>
      </c>
      <c r="N7" s="39" t="s">
        <v>99</v>
      </c>
      <c r="O7" s="39">
        <v>54.18</v>
      </c>
      <c r="P7" s="39">
        <v>88.98</v>
      </c>
      <c r="Q7" s="39">
        <v>2764</v>
      </c>
      <c r="R7" s="39">
        <v>29751</v>
      </c>
      <c r="S7" s="39">
        <v>143.69</v>
      </c>
      <c r="T7" s="39">
        <v>207.05</v>
      </c>
      <c r="U7" s="39">
        <v>26310</v>
      </c>
      <c r="V7" s="39">
        <v>15.71</v>
      </c>
      <c r="W7" s="39">
        <v>1674.73</v>
      </c>
      <c r="X7" s="39">
        <v>101.15</v>
      </c>
      <c r="Y7" s="39">
        <v>100.57</v>
      </c>
      <c r="Z7" s="39">
        <v>100.45</v>
      </c>
      <c r="AA7" s="39">
        <v>101.87</v>
      </c>
      <c r="AB7" s="39">
        <v>100.73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160.25</v>
      </c>
      <c r="AU7" s="39">
        <v>143.87</v>
      </c>
      <c r="AV7" s="39">
        <v>148.57</v>
      </c>
      <c r="AW7" s="39">
        <v>154.33000000000001</v>
      </c>
      <c r="AX7" s="39">
        <v>173.23</v>
      </c>
      <c r="AY7" s="39">
        <v>381.53</v>
      </c>
      <c r="AZ7" s="39">
        <v>391.54</v>
      </c>
      <c r="BA7" s="39">
        <v>384.34</v>
      </c>
      <c r="BB7" s="39">
        <v>359.47</v>
      </c>
      <c r="BC7" s="39">
        <v>369.69</v>
      </c>
      <c r="BD7" s="39">
        <v>261.93</v>
      </c>
      <c r="BE7" s="39">
        <v>477.25</v>
      </c>
      <c r="BF7" s="39">
        <v>475.44</v>
      </c>
      <c r="BG7" s="39">
        <v>460.49</v>
      </c>
      <c r="BH7" s="39">
        <v>470.45</v>
      </c>
      <c r="BI7" s="39">
        <v>481.04</v>
      </c>
      <c r="BJ7" s="39">
        <v>393.27</v>
      </c>
      <c r="BK7" s="39">
        <v>386.97</v>
      </c>
      <c r="BL7" s="39">
        <v>380.58</v>
      </c>
      <c r="BM7" s="39">
        <v>401.79</v>
      </c>
      <c r="BN7" s="39">
        <v>402.99</v>
      </c>
      <c r="BO7" s="39">
        <v>270.45999999999998</v>
      </c>
      <c r="BP7" s="39">
        <v>68.459999999999994</v>
      </c>
      <c r="BQ7" s="39">
        <v>69.28</v>
      </c>
      <c r="BR7" s="39">
        <v>72.489999999999995</v>
      </c>
      <c r="BS7" s="39">
        <v>71.61</v>
      </c>
      <c r="BT7" s="39">
        <v>72.739999999999995</v>
      </c>
      <c r="BU7" s="39">
        <v>100.47</v>
      </c>
      <c r="BV7" s="39">
        <v>101.72</v>
      </c>
      <c r="BW7" s="39">
        <v>102.38</v>
      </c>
      <c r="BX7" s="39">
        <v>100.12</v>
      </c>
      <c r="BY7" s="39">
        <v>98.66</v>
      </c>
      <c r="BZ7" s="39">
        <v>103.91</v>
      </c>
      <c r="CA7" s="39">
        <v>244.94</v>
      </c>
      <c r="CB7" s="39">
        <v>241.05</v>
      </c>
      <c r="CC7" s="39">
        <v>232.13</v>
      </c>
      <c r="CD7" s="39">
        <v>234.75</v>
      </c>
      <c r="CE7" s="39">
        <v>231.24</v>
      </c>
      <c r="CF7" s="39">
        <v>169.82</v>
      </c>
      <c r="CG7" s="39">
        <v>168.2</v>
      </c>
      <c r="CH7" s="39">
        <v>168.67</v>
      </c>
      <c r="CI7" s="39">
        <v>174.97</v>
      </c>
      <c r="CJ7" s="39">
        <v>178.59</v>
      </c>
      <c r="CK7" s="39">
        <v>167.11</v>
      </c>
      <c r="CL7" s="39">
        <v>86.19</v>
      </c>
      <c r="CM7" s="39">
        <v>82.77</v>
      </c>
      <c r="CN7" s="39">
        <v>82.7</v>
      </c>
      <c r="CO7" s="39">
        <v>81.88</v>
      </c>
      <c r="CP7" s="39">
        <v>81.73</v>
      </c>
      <c r="CQ7" s="39">
        <v>55.13</v>
      </c>
      <c r="CR7" s="39">
        <v>54.77</v>
      </c>
      <c r="CS7" s="39">
        <v>54.92</v>
      </c>
      <c r="CT7" s="39">
        <v>55.63</v>
      </c>
      <c r="CU7" s="39">
        <v>55.03</v>
      </c>
      <c r="CV7" s="39">
        <v>60.27</v>
      </c>
      <c r="CW7" s="39">
        <v>59.39</v>
      </c>
      <c r="CX7" s="39">
        <v>61.54</v>
      </c>
      <c r="CY7" s="39">
        <v>62.93</v>
      </c>
      <c r="CZ7" s="39">
        <v>63.32</v>
      </c>
      <c r="DA7" s="39">
        <v>63.49</v>
      </c>
      <c r="DB7" s="39">
        <v>83</v>
      </c>
      <c r="DC7" s="39">
        <v>82.89</v>
      </c>
      <c r="DD7" s="39">
        <v>82.66</v>
      </c>
      <c r="DE7" s="39">
        <v>82.04</v>
      </c>
      <c r="DF7" s="39">
        <v>81.900000000000006</v>
      </c>
      <c r="DG7" s="39">
        <v>89.92</v>
      </c>
      <c r="DH7" s="39">
        <v>45.76</v>
      </c>
      <c r="DI7" s="39">
        <v>46.39</v>
      </c>
      <c r="DJ7" s="39">
        <v>47.63</v>
      </c>
      <c r="DK7" s="39">
        <v>49.09</v>
      </c>
      <c r="DL7" s="39">
        <v>50.62</v>
      </c>
      <c r="DM7" s="39">
        <v>46.66</v>
      </c>
      <c r="DN7" s="39">
        <v>47.46</v>
      </c>
      <c r="DO7" s="39">
        <v>48.49</v>
      </c>
      <c r="DP7" s="39">
        <v>48.05</v>
      </c>
      <c r="DQ7" s="39">
        <v>48.87</v>
      </c>
      <c r="DR7" s="39">
        <v>48.85</v>
      </c>
      <c r="DS7" s="39">
        <v>13.55</v>
      </c>
      <c r="DT7" s="39">
        <v>13.4</v>
      </c>
      <c r="DU7" s="39">
        <v>14.97</v>
      </c>
      <c r="DV7" s="39">
        <v>18.63</v>
      </c>
      <c r="DW7" s="39">
        <v>19.72</v>
      </c>
      <c r="DX7" s="39">
        <v>9.85</v>
      </c>
      <c r="DY7" s="39">
        <v>9.7100000000000009</v>
      </c>
      <c r="DZ7" s="39">
        <v>12.79</v>
      </c>
      <c r="EA7" s="39">
        <v>13.39</v>
      </c>
      <c r="EB7" s="39">
        <v>14.85</v>
      </c>
      <c r="EC7" s="39">
        <v>17.8</v>
      </c>
      <c r="ED7" s="39">
        <v>2.2200000000000002</v>
      </c>
      <c r="EE7" s="39">
        <v>2.58</v>
      </c>
      <c r="EF7" s="39">
        <v>1.59</v>
      </c>
      <c r="EG7" s="39">
        <v>1.32</v>
      </c>
      <c r="EH7" s="39">
        <v>1.39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小屋 了</cp:lastModifiedBy>
  <cp:lastPrinted>2020-02-04T09:10:46Z</cp:lastPrinted>
  <dcterms:created xsi:type="dcterms:W3CDTF">2019-12-05T04:15:20Z</dcterms:created>
  <dcterms:modified xsi:type="dcterms:W3CDTF">2020-02-17T05:32:50Z</dcterms:modified>
  <cp:category/>
</cp:coreProperties>
</file>