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433-都市整備担当\下水道関係\庶務計画関係\35公営企業会計関係\H31\調査メール\020122【依頼・25〆】公営企業に係る経営比較分析表（平成30年度決算）の分析等について\回答\修正020210\"/>
    </mc:Choice>
  </mc:AlternateContent>
  <workbookProtection workbookAlgorithmName="SHA-512" workbookHashValue="qEW2CrTcNXocoERqEEhnT14pJuK7+Oi1HFWT/93+CTngf6mKKEpHWGrTtWarxU2G2kpMwJo1M5c/goEpvKdaZg==" workbookSaltValue="KDRCC/C2jq9LaMwFYyL08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<sst xmlns="http://schemas.openxmlformats.org/spreadsheetml/2006/main" count="229" uniqueCount="114">
  <si>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</si>
  <si>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</si>
  <si>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</si>
  <si>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</si>
  <si>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</si>
  <si>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</si>
  <si>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</si>
  <si>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</si>
  <si>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</si>
  <si>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</si>
  <si>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</si>
  <si>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</si>
  <si>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</si>
  <si>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</si>
  <si>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</si>
  <si>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</si>
  <si>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</si>
  <si>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</si>
  <si>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</si>
  <si>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</si>
  <si>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</si>
  <si>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</si>
  <si>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</si>
  <si>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</si>
  <si>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</si>
  <si>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</si>
  <si>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</si>
  <si>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</si>
  <si>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</si>
  <si>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</si>
  <si>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</si>
  <si>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</si>
  <si>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</si>
  <si>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</si>
  <si>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</si>
  <si>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</si>
  <si>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</si>
  <si>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</si>
  <si>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</si>
  <si>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</si>
  <si>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</si>
  <si>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</si>
  <si>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</si>
  <si>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</si>
  <si>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</si>
  <si>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</si>
  <si>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</si>
  <si>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</si>
  <si>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</si>
  <si>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</si>
  <si>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</si>
  <si>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</si>
  <si>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</si>
  <si>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</si>
  <si>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</si>
  <si>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</si>
  <si>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</si>
  <si>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</si>
  <si>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</si>
  <si>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</si>
  <si>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</si>
  <si>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</si>
  <si>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</si>
  <si>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</si>
  <si>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</si>
  <si>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</si>
  <si>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</si>
  <si>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</si>
  <si>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</si>
  <si>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</si>
  <si>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</si>
  <si>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</si>
  <si>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</si>
  <si>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</si>
  <si>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</si>
  <si>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</si>
  <si>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</si>
  <si>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</si>
  <si>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</si>
  <si>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</si>
  <si>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</si>
  <si>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</si>
  <si>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</si>
  <si>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</si>
  <si>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</si>
  <si>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</si>
  <si>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</si>
  <si>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</si>
  <si>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</si>
  <si>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</si>
  <si>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</si>
  <si>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</si>
  <si>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</si>
  <si>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</si>
  <si>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</si>
  <si>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</si>
  <si>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</si>
  <si>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</si>
  <si>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</si>
  <si>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</si>
  <si>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</si>
  <si>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</si>
  <si>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</si>
  <si>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</si>
  <si>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</si>
  <si>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</si>
  <si>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</si>
  <si>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</si>
  <si>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</si>
  <si>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</si>
  <si>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</si>
  <si>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・本市の公共下水道は、平成16年供用開始のため管渠施設は比較的新しいが、マンホールポンプ施設が法定耐用年数の１５年を迎え、計画的な更新が必要である。</t>
    <phoneticPr fontId="4"/>
  </si>
  <si>
    <t>・各戸訪問等による普及啓発の強化を図ることで接続率向上・料金収入増加に努める。
　また、今後の管渠整備においては、人口の密集する住宅団地を中心に整備することで投資効率を高めるとともに、効率的な整備手法を取り入れることで整備費の抑制に努めることが重要である。
・老朽化については、今後の管渠更新時期を向える前に、管渠等の資産把握や老朽化対策等の計画を策定し、長寿命化対策を含めた計画的な改築を推進する。</t>
    <rPh sb="122" eb="124">
      <t>ジュウヨウ</t>
    </rPh>
    <phoneticPr fontId="4"/>
  </si>
  <si>
    <t>・収益的収支比率が100%を大きく割り込んでおり、収支が赤字である。本市は下水道供用開始から約十数年と施設が比較的新しく、接続率が低いために料金収入が少ないだけでなく、現在までに管渠整備に投資した企業債の償還金が多いことが要因である。
　また、収益的収支比率が年々減少傾向にあるのは、企業債の償還金が増加傾向であるのに対し、料金収入が伸びないことが要因である。
・企業債残高対事業規模比率が類似団体と比較して高いのは、接続率が低いことにより使用料収入が少なく、現在までに管渠整備に投資した企業債の残高が多いことが要因である。
　また、本市は住宅が点在し、人口密度が低いことにより投資効率が悪いことも要因の一つとして考えられる。
・経費回収率が低い（汚水処理原価が高い）のは、供用開始後間もない地域があり、接続率が低く使用料収入（有収水量）が少ないこと等が要因である。
・水洗化率（接続率）は、平成３０年度に数値を見直したことが影響し、類似団体平均値を下回ってしまったので、公共用水域の水質保全や料金収入増を図るため、より一層水洗化率向上の取組が必要である。
・施設利用率について、大月市は、単独の終末処理場を有していないので該当数値はない。</t>
    <rPh sb="348" eb="350">
      <t>チイキ</t>
    </rPh>
    <rPh sb="377" eb="37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</si>
</sst>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0.19</c:v>
                </c:pt>
                <c:pt idx="3" formatCode="#,##0.00;&quot;△&quot;#,##0.00;&quot;-&quot;">
                  <c:v>0.22</c:v>
                </c:pt>
                <c:pt idx="4" formatCode="#,##0.00;&quot;△&quot;#,##0.00;&quot;-&quot;">
                  <c:v>0.11</c:v>
                </c:pt>
              </c:numCache>
            </c:numRef>
          </c:val>
          <c:extLst>
            <c:ext xmlns:c16="http://schemas.microsoft.com/office/drawing/2014/chart" uri="{C3380CC4-5D6E-409C-BE32-E72D297353CC}">
              <c16:uniqueId val="{00000000-974A-4DE2-9CB8-1A850B3EA9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0.56999999999999995</c:v>
                </c:pt>
              </c:numCache>
            </c:numRef>
          </c:val>
          <c:smooth val="0"/>
          <c:extLst>
            <c:ext xmlns:c16="http://schemas.microsoft.com/office/drawing/2014/chart" uri="{C3380CC4-5D6E-409C-BE32-E72D297353CC}">
              <c16:uniqueId val="{00000001-974A-4DE2-9CB8-1A850B3EA9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39.89</c:v>
                </c:pt>
                <c:pt idx="1">
                  <c:v>40.729999999999997</c:v>
                </c:pt>
                <c:pt idx="2">
                  <c:v>42.1</c:v>
                </c:pt>
                <c:pt idx="3">
                  <c:v>42.35</c:v>
                </c:pt>
                <c:pt idx="4">
                  <c:v>0</c:v>
                </c:pt>
              </c:numCache>
            </c:numRef>
          </c:val>
          <c:extLst>
            <c:ext xmlns:c16="http://schemas.microsoft.com/office/drawing/2014/chart" uri="{C3380CC4-5D6E-409C-BE32-E72D297353CC}">
              <c16:uniqueId val="{00000000-C3AD-4900-BDDA-D18D9EA7A06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36.97</c:v>
                </c:pt>
              </c:numCache>
            </c:numRef>
          </c:val>
          <c:smooth val="0"/>
          <c:extLst>
            <c:ext xmlns:c16="http://schemas.microsoft.com/office/drawing/2014/chart" uri="{C3380CC4-5D6E-409C-BE32-E72D297353CC}">
              <c16:uniqueId val="{00000001-C3AD-4900-BDDA-D18D9EA7A06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70.459999999999994</c:v>
                </c:pt>
                <c:pt idx="1">
                  <c:v>71.34</c:v>
                </c:pt>
                <c:pt idx="2">
                  <c:v>69.72</c:v>
                </c:pt>
                <c:pt idx="3">
                  <c:v>70.72</c:v>
                </c:pt>
                <c:pt idx="4">
                  <c:v>64.77</c:v>
                </c:pt>
              </c:numCache>
            </c:numRef>
          </c:val>
          <c:extLst>
            <c:ext xmlns:c16="http://schemas.microsoft.com/office/drawing/2014/chart" uri="{C3380CC4-5D6E-409C-BE32-E72D297353CC}">
              <c16:uniqueId val="{00000000-C8EF-4393-AEF3-237019183D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67.12</c:v>
                </c:pt>
              </c:numCache>
            </c:numRef>
          </c:val>
          <c:smooth val="0"/>
          <c:extLst>
            <c:ext xmlns:c16="http://schemas.microsoft.com/office/drawing/2014/chart" uri="{C3380CC4-5D6E-409C-BE32-E72D297353CC}">
              <c16:uniqueId val="{00000001-C8EF-4393-AEF3-237019183D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37.58</c:v>
                </c:pt>
                <c:pt idx="1">
                  <c:v>35.229999999999997</c:v>
                </c:pt>
                <c:pt idx="2">
                  <c:v>32.51</c:v>
                </c:pt>
                <c:pt idx="3">
                  <c:v>31.17</c:v>
                </c:pt>
                <c:pt idx="4">
                  <c:v>31.93</c:v>
                </c:pt>
              </c:numCache>
            </c:numRef>
          </c:val>
          <c:extLst>
            <c:ext xmlns:c16="http://schemas.microsoft.com/office/drawing/2014/chart" uri="{C3380CC4-5D6E-409C-BE32-E72D297353CC}">
              <c16:uniqueId val="{00000000-DFA3-4A5C-84A6-F57A574893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A3-4A5C-84A6-F57A574893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4A-4BBA-85F8-7EBBF6ABFC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4A-4BBA-85F8-7EBBF6ABFC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02-4103-987C-6AD1429920E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02-4103-987C-6AD1429920E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0E-472C-BF52-FA332500A03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0E-472C-BF52-FA332500A03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07-4BF4-A893-639AF9336F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07-4BF4-A893-639AF9336F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6008.48</c:v>
                </c:pt>
                <c:pt idx="1">
                  <c:v>5726.34</c:v>
                </c:pt>
                <c:pt idx="2">
                  <c:v>5209.92</c:v>
                </c:pt>
                <c:pt idx="3">
                  <c:v>4841.1099999999997</c:v>
                </c:pt>
                <c:pt idx="4">
                  <c:v>4515.43</c:v>
                </c:pt>
              </c:numCache>
            </c:numRef>
          </c:val>
          <c:extLst>
            <c:ext xmlns:c16="http://schemas.microsoft.com/office/drawing/2014/chart" uri="{C3380CC4-5D6E-409C-BE32-E72D297353CC}">
              <c16:uniqueId val="{00000000-59CB-443C-A608-F960F17021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1689.65</c:v>
                </c:pt>
              </c:numCache>
            </c:numRef>
          </c:val>
          <c:smooth val="0"/>
          <c:extLst>
            <c:ext xmlns:c16="http://schemas.microsoft.com/office/drawing/2014/chart" uri="{C3380CC4-5D6E-409C-BE32-E72D297353CC}">
              <c16:uniqueId val="{00000001-59CB-443C-A608-F960F17021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15.81</c:v>
                </c:pt>
                <c:pt idx="1">
                  <c:v>15.94</c:v>
                </c:pt>
                <c:pt idx="2">
                  <c:v>17.010000000000002</c:v>
                </c:pt>
                <c:pt idx="3">
                  <c:v>17.46</c:v>
                </c:pt>
                <c:pt idx="4">
                  <c:v>16.46</c:v>
                </c:pt>
              </c:numCache>
            </c:numRef>
          </c:val>
          <c:extLst>
            <c:ext xmlns:c16="http://schemas.microsoft.com/office/drawing/2014/chart" uri="{C3380CC4-5D6E-409C-BE32-E72D297353CC}">
              <c16:uniqueId val="{00000000-E837-4D8D-AB15-ABD478149D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58.12</c:v>
                </c:pt>
              </c:numCache>
            </c:numRef>
          </c:val>
          <c:smooth val="0"/>
          <c:extLst>
            <c:ext xmlns:c16="http://schemas.microsoft.com/office/drawing/2014/chart" uri="{C3380CC4-5D6E-409C-BE32-E72D297353CC}">
              <c16:uniqueId val="{00000001-E837-4D8D-AB15-ABD478149D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961.46</c:v>
                </c:pt>
                <c:pt idx="1">
                  <c:v>941.25</c:v>
                </c:pt>
                <c:pt idx="2">
                  <c:v>883.18</c:v>
                </c:pt>
                <c:pt idx="3">
                  <c:v>870.71</c:v>
                </c:pt>
                <c:pt idx="4">
                  <c:v>923.65</c:v>
                </c:pt>
              </c:numCache>
            </c:numRef>
          </c:val>
          <c:extLst>
            <c:ext xmlns:c16="http://schemas.microsoft.com/office/drawing/2014/chart" uri="{C3380CC4-5D6E-409C-BE32-E72D297353CC}">
              <c16:uniqueId val="{00000000-3A42-438C-B51F-140CD5BA9EB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304.98</c:v>
                </c:pt>
              </c:numCache>
            </c:numRef>
          </c:val>
          <c:smooth val="0"/>
          <c:extLst>
            <c:ext xmlns:c16="http://schemas.microsoft.com/office/drawing/2014/chart" uri="{C3380CC4-5D6E-409C-BE32-E72D297353CC}">
              <c16:uniqueId val="{00000001-3A42-438C-B51F-140CD5BA9EB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3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大月市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68">
        <f>データ!S6</f>
        <v>24289</v>
      </c>
      <c r="AM8" s="68"/>
      <c r="AN8" s="68"/>
      <c r="AO8" s="68"/>
      <c r="AP8" s="68"/>
      <c r="AQ8" s="68"/>
      <c r="AR8" s="68"/>
      <c r="AS8" s="68"/>
      <c r="AT8" s="67">
        <f>データ!T6</f>
        <v>280.25</v>
      </c>
      <c r="AU8" s="67"/>
      <c r="AV8" s="67"/>
      <c r="AW8" s="67"/>
      <c r="AX8" s="67"/>
      <c r="AY8" s="67"/>
      <c r="AZ8" s="67"/>
      <c r="BA8" s="67"/>
      <c r="BB8" s="67">
        <f>データ!U6</f>
        <v>86.67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15.69</v>
      </c>
      <c r="Q10" s="67"/>
      <c r="R10" s="67"/>
      <c r="S10" s="67"/>
      <c r="T10" s="67"/>
      <c r="U10" s="67"/>
      <c r="V10" s="67"/>
      <c r="W10" s="67">
        <f>データ!Q6</f>
        <v>100</v>
      </c>
      <c r="X10" s="67"/>
      <c r="Y10" s="67"/>
      <c r="Z10" s="67"/>
      <c r="AA10" s="67"/>
      <c r="AB10" s="67"/>
      <c r="AC10" s="67"/>
      <c r="AD10" s="68">
        <f>データ!R6</f>
        <v>2592</v>
      </c>
      <c r="AE10" s="68"/>
      <c r="AF10" s="68"/>
      <c r="AG10" s="68"/>
      <c r="AH10" s="68"/>
      <c r="AI10" s="68"/>
      <c r="AJ10" s="68"/>
      <c r="AK10" s="2"/>
      <c r="AL10" s="68">
        <f>データ!V6</f>
        <v>3772</v>
      </c>
      <c r="AM10" s="68"/>
      <c r="AN10" s="68"/>
      <c r="AO10" s="68"/>
      <c r="AP10" s="68"/>
      <c r="AQ10" s="68"/>
      <c r="AR10" s="68"/>
      <c r="AS10" s="68"/>
      <c r="AT10" s="67">
        <f>データ!W6</f>
        <v>1.54</v>
      </c>
      <c r="AU10" s="67"/>
      <c r="AV10" s="67"/>
      <c r="AW10" s="67"/>
      <c r="AX10" s="67"/>
      <c r="AY10" s="67"/>
      <c r="AZ10" s="67"/>
      <c r="BA10" s="67"/>
      <c r="BB10" s="67">
        <f>データ!X6</f>
        <v>2449.35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QRuvw+ndX8+JwuU7s/3C5TDWGpvtUfX1D8D8mpBHS/aF+8TmYRLb3nDlkDm7YM1UuhJTNyZqAo8/ZqPvHNpXsA==" saltValue="oLj42HjsDWLO9qklF0qw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192066</v>
      </c>
      <c r="D6" s="33">
        <f t="shared" si="3"/>
        <v>47</v>
      </c>
      <c r="E6" s="33">
        <f t="shared" si="3"/>
        <v>17</v>
      </c>
      <c r="F6" s="33">
        <f t="shared" si="3"/>
        <v>1</v>
      </c>
      <c r="G6" s="33">
        <f t="shared" si="3"/>
        <v>0</v>
      </c>
      <c r="H6" s="33" t="str">
        <f t="shared" si="3"/>
        <v>山梨県　大月市</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15.69</v>
      </c>
      <c r="Q6" s="34">
        <f t="shared" si="3"/>
        <v>100</v>
      </c>
      <c r="R6" s="34">
        <f t="shared" si="3"/>
        <v>2592</v>
      </c>
      <c r="S6" s="34">
        <f t="shared" si="3"/>
        <v>24289</v>
      </c>
      <c r="T6" s="34">
        <f t="shared" si="3"/>
        <v>280.25</v>
      </c>
      <c r="U6" s="34">
        <f t="shared" si="3"/>
        <v>86.67</v>
      </c>
      <c r="V6" s="34">
        <f t="shared" si="3"/>
        <v>3772</v>
      </c>
      <c r="W6" s="34">
        <f t="shared" si="3"/>
        <v>1.54</v>
      </c>
      <c r="X6" s="34">
        <f t="shared" si="3"/>
        <v>2449.35</v>
      </c>
      <c r="Y6" s="35">
        <f>IF(Y7="",NA(),Y7)</f>
        <v>37.58</v>
      </c>
      <c r="Z6" s="35">
        <f t="shared" ref="Z6:AH6" si="4">IF(Z7="",NA(),Z7)</f>
        <v>35.229999999999997</v>
      </c>
      <c r="AA6" s="35">
        <f t="shared" si="4"/>
        <v>32.51</v>
      </c>
      <c r="AB6" s="35">
        <f t="shared" si="4"/>
        <v>31.17</v>
      </c>
      <c r="AC6" s="35">
        <f t="shared" si="4"/>
        <v>31.93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6008.48</v>
      </c>
      <c r="BG6" s="35">
        <f t="shared" ref="BG6:BO6" si="7">IF(BG7="",NA(),BG7)</f>
        <v>5726.34</v>
      </c>
      <c r="BH6" s="35">
        <f t="shared" si="7"/>
        <v>5209.92</v>
      </c>
      <c r="BI6" s="35">
        <f t="shared" si="7"/>
        <v>4841.1099999999997</v>
      </c>
      <c r="BJ6" s="35">
        <f t="shared" si="7"/>
        <v>4515.43</v>
      </c>
      <c r="BK6" s="35">
        <f t="shared" si="7"/>
        <v>1315.67</v>
      </c>
      <c r="BL6" s="35">
        <f t="shared" si="7"/>
        <v>1240.1600000000001</v>
      </c>
      <c r="BM6" s="35">
        <f t="shared" si="7"/>
        <v>1193.49</v>
      </c>
      <c r="BN6" s="35">
        <f t="shared" si="7"/>
        <v>876.19</v>
      </c>
      <c r="BO6" s="35">
        <f t="shared" si="7"/>
        <v>1689.65</v>
      </c>
      <c r="BP6" s="34" t="str">
        <f>IF(BP7="","",IF(BP7="-","【-】","【"&amp;SUBSTITUTE(TEXT(BP7,"#,##0.00"),"-","△")&amp;"】"))</f>
        <v>【682.78】</v>
      </c>
      <c r="BQ6" s="35">
        <f>IF(BQ7="",NA(),BQ7)</f>
        <v>15.81</v>
      </c>
      <c r="BR6" s="35">
        <f t="shared" ref="BR6:BZ6" si="8">IF(BR7="",NA(),BR7)</f>
        <v>15.94</v>
      </c>
      <c r="BS6" s="35">
        <f t="shared" si="8"/>
        <v>17.010000000000002</v>
      </c>
      <c r="BT6" s="35">
        <f t="shared" si="8"/>
        <v>17.46</v>
      </c>
      <c r="BU6" s="35">
        <f t="shared" si="8"/>
        <v>16.46</v>
      </c>
      <c r="BV6" s="35">
        <f t="shared" si="8"/>
        <v>60.78</v>
      </c>
      <c r="BW6" s="35">
        <f t="shared" si="8"/>
        <v>60.17</v>
      </c>
      <c r="BX6" s="35">
        <f t="shared" si="8"/>
        <v>65.569999999999993</v>
      </c>
      <c r="BY6" s="35">
        <f t="shared" si="8"/>
        <v>75.7</v>
      </c>
      <c r="BZ6" s="35">
        <f t="shared" si="8"/>
        <v>58.12</v>
      </c>
      <c r="CA6" s="34" t="str">
        <f>IF(CA7="","",IF(CA7="-","【-】","【"&amp;SUBSTITUTE(TEXT(CA7,"#,##0.00"),"-","△")&amp;"】"))</f>
        <v>【100.91】</v>
      </c>
      <c r="CB6" s="35">
        <f>IF(CB7="",NA(),CB7)</f>
        <v>961.46</v>
      </c>
      <c r="CC6" s="35">
        <f t="shared" ref="CC6:CK6" si="9">IF(CC7="",NA(),CC7)</f>
        <v>941.25</v>
      </c>
      <c r="CD6" s="35">
        <f t="shared" si="9"/>
        <v>883.18</v>
      </c>
      <c r="CE6" s="35">
        <f t="shared" si="9"/>
        <v>870.71</v>
      </c>
      <c r="CF6" s="35">
        <f t="shared" si="9"/>
        <v>923.65</v>
      </c>
      <c r="CG6" s="35">
        <f t="shared" si="9"/>
        <v>276.26</v>
      </c>
      <c r="CH6" s="35">
        <f t="shared" si="9"/>
        <v>281.52999999999997</v>
      </c>
      <c r="CI6" s="35">
        <f t="shared" si="9"/>
        <v>263.04000000000002</v>
      </c>
      <c r="CJ6" s="35">
        <f t="shared" si="9"/>
        <v>230.04</v>
      </c>
      <c r="CK6" s="35">
        <f t="shared" si="9"/>
        <v>304.98</v>
      </c>
      <c r="CL6" s="34" t="str">
        <f>IF(CL7="","",IF(CL7="-","【-】","【"&amp;SUBSTITUTE(TEXT(CL7,"#,##0.00"),"-","△")&amp;"】"))</f>
        <v>【136.86】</v>
      </c>
      <c r="CM6" s="35">
        <f>IF(CM7="",NA(),CM7)</f>
        <v>39.89</v>
      </c>
      <c r="CN6" s="35">
        <f t="shared" ref="CN6:CV6" si="10">IF(CN7="",NA(),CN7)</f>
        <v>40.729999999999997</v>
      </c>
      <c r="CO6" s="35">
        <f t="shared" si="10"/>
        <v>42.1</v>
      </c>
      <c r="CP6" s="35">
        <f t="shared" si="10"/>
        <v>42.35</v>
      </c>
      <c r="CQ6" s="35" t="str">
        <f t="shared" si="10"/>
        <v>-</v>
      </c>
      <c r="CR6" s="35">
        <f t="shared" si="10"/>
        <v>41.63</v>
      </c>
      <c r="CS6" s="35">
        <f t="shared" si="10"/>
        <v>44.89</v>
      </c>
      <c r="CT6" s="35">
        <f t="shared" si="10"/>
        <v>40.75</v>
      </c>
      <c r="CU6" s="35">
        <f t="shared" si="10"/>
        <v>42.4</v>
      </c>
      <c r="CV6" s="35">
        <f t="shared" si="10"/>
        <v>36.97</v>
      </c>
      <c r="CW6" s="34" t="str">
        <f>IF(CW7="","",IF(CW7="-","【-】","【"&amp;SUBSTITUTE(TEXT(CW7,"#,##0.00"),"-","△")&amp;"】"))</f>
        <v>【58.98】</v>
      </c>
      <c r="CX6" s="35">
        <f>IF(CX7="",NA(),CX7)</f>
        <v>70.459999999999994</v>
      </c>
      <c r="CY6" s="35">
        <f t="shared" ref="CY6:DG6" si="11">IF(CY7="",NA(),CY7)</f>
        <v>71.34</v>
      </c>
      <c r="CZ6" s="35">
        <f t="shared" si="11"/>
        <v>69.72</v>
      </c>
      <c r="DA6" s="35">
        <f t="shared" si="11"/>
        <v>70.72</v>
      </c>
      <c r="DB6" s="35">
        <f t="shared" si="11"/>
        <v>64.77</v>
      </c>
      <c r="DC6" s="35">
        <f t="shared" si="11"/>
        <v>66.33</v>
      </c>
      <c r="DD6" s="35">
        <f t="shared" si="11"/>
        <v>64.89</v>
      </c>
      <c r="DE6" s="35">
        <f t="shared" si="11"/>
        <v>64.97</v>
      </c>
      <c r="DF6" s="35">
        <f t="shared" si="11"/>
        <v>65.77</v>
      </c>
      <c r="DG6" s="35">
        <f t="shared" si="11"/>
        <v>67.12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0.19</v>
      </c>
      <c r="EH6" s="35">
        <f t="shared" si="14"/>
        <v>0.22</v>
      </c>
      <c r="EI6" s="35">
        <f t="shared" si="14"/>
        <v>0.11</v>
      </c>
      <c r="EJ6" s="35">
        <f t="shared" si="14"/>
        <v>0.16</v>
      </c>
      <c r="EK6" s="35">
        <f t="shared" si="14"/>
        <v>0.33</v>
      </c>
      <c r="EL6" s="35">
        <f t="shared" si="14"/>
        <v>0.21</v>
      </c>
      <c r="EM6" s="35">
        <f t="shared" si="14"/>
        <v>0.15</v>
      </c>
      <c r="EN6" s="35">
        <f t="shared" si="14"/>
        <v>0.56999999999999995</v>
      </c>
      <c r="EO6" s="34" t="str">
        <f>IF(EO7="","",IF(EO7="-","【-】","【"&amp;SUBSTITUTE(TEXT(EO7,"#,##0.00"),"-","△")&amp;"】"))</f>
        <v>【0.23】</v>
      </c>
    </row>
    <row r="7" spans="1:145" s="36" customFormat="1" x14ac:dyDescent="0.15">
      <c r="A7" s="28"/>
      <c r="B7" s="37">
        <v>2018</v>
      </c>
      <c r="C7" s="37">
        <v>192066</v>
      </c>
      <c r="D7" s="37">
        <v>47</v>
      </c>
      <c r="E7" s="37">
        <v>17</v>
      </c>
      <c r="F7" s="37">
        <v>1</v>
      </c>
      <c r="G7" s="37">
        <v>0</v>
      </c>
      <c r="H7" s="37" t="s">
        <v>98</v>
      </c>
      <c r="I7" s="37" t="s">
        <v>99</v>
      </c>
      <c r="J7" s="37" t="s">
        <v>100</v>
      </c>
      <c r="K7" s="37" t="s">
        <v>101</v>
      </c>
      <c r="L7" s="37" t="s">
        <v>102</v>
      </c>
      <c r="M7" s="37" t="s">
        <v>103</v>
      </c>
      <c r="N7" s="38" t="s">
        <v>104</v>
      </c>
      <c r="O7" s="38" t="s">
        <v>105</v>
      </c>
      <c r="P7" s="38">
        <v>15.69</v>
      </c>
      <c r="Q7" s="38">
        <v>100</v>
      </c>
      <c r="R7" s="38">
        <v>2592</v>
      </c>
      <c r="S7" s="38">
        <v>24289</v>
      </c>
      <c r="T7" s="38">
        <v>280.25</v>
      </c>
      <c r="U7" s="38">
        <v>86.67</v>
      </c>
      <c r="V7" s="38">
        <v>3772</v>
      </c>
      <c r="W7" s="38">
        <v>1.54</v>
      </c>
      <c r="X7" s="38">
        <v>2449.35</v>
      </c>
      <c r="Y7" s="38">
        <v>37.58</v>
      </c>
      <c r="Z7" s="38">
        <v>35.229999999999997</v>
      </c>
      <c r="AA7" s="38">
        <v>32.51</v>
      </c>
      <c r="AB7" s="38">
        <v>31.17</v>
      </c>
      <c r="AC7" s="38">
        <v>31.93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6008.48</v>
      </c>
      <c r="BG7" s="38">
        <v>5726.34</v>
      </c>
      <c r="BH7" s="38">
        <v>5209.92</v>
      </c>
      <c r="BI7" s="38">
        <v>4841.1099999999997</v>
      </c>
      <c r="BJ7" s="38">
        <v>4515.43</v>
      </c>
      <c r="BK7" s="38">
        <v>1315.67</v>
      </c>
      <c r="BL7" s="38">
        <v>1240.1600000000001</v>
      </c>
      <c r="BM7" s="38">
        <v>1193.49</v>
      </c>
      <c r="BN7" s="38">
        <v>876.19</v>
      </c>
      <c r="BO7" s="38">
        <v>1689.65</v>
      </c>
      <c r="BP7" s="38">
        <v>682.78</v>
      </c>
      <c r="BQ7" s="38">
        <v>15.81</v>
      </c>
      <c r="BR7" s="38">
        <v>15.94</v>
      </c>
      <c r="BS7" s="38">
        <v>17.010000000000002</v>
      </c>
      <c r="BT7" s="38">
        <v>17.46</v>
      </c>
      <c r="BU7" s="38">
        <v>16.46</v>
      </c>
      <c r="BV7" s="38">
        <v>60.78</v>
      </c>
      <c r="BW7" s="38">
        <v>60.17</v>
      </c>
      <c r="BX7" s="38">
        <v>65.569999999999993</v>
      </c>
      <c r="BY7" s="38">
        <v>75.7</v>
      </c>
      <c r="BZ7" s="38">
        <v>58.12</v>
      </c>
      <c r="CA7" s="38">
        <v>100.91</v>
      </c>
      <c r="CB7" s="38">
        <v>961.46</v>
      </c>
      <c r="CC7" s="38">
        <v>941.25</v>
      </c>
      <c r="CD7" s="38">
        <v>883.18</v>
      </c>
      <c r="CE7" s="38">
        <v>870.71</v>
      </c>
      <c r="CF7" s="38">
        <v>923.65</v>
      </c>
      <c r="CG7" s="38">
        <v>276.26</v>
      </c>
      <c r="CH7" s="38">
        <v>281.52999999999997</v>
      </c>
      <c r="CI7" s="38">
        <v>263.04000000000002</v>
      </c>
      <c r="CJ7" s="38">
        <v>230.04</v>
      </c>
      <c r="CK7" s="38">
        <v>304.98</v>
      </c>
      <c r="CL7" s="38">
        <v>136.86000000000001</v>
      </c>
      <c r="CM7" s="38">
        <v>39.89</v>
      </c>
      <c r="CN7" s="38">
        <v>40.729999999999997</v>
      </c>
      <c r="CO7" s="38">
        <v>42.1</v>
      </c>
      <c r="CP7" s="38">
        <v>42.35</v>
      </c>
      <c r="CQ7" s="38" t="s">
        <v>104</v>
      </c>
      <c r="CR7" s="38">
        <v>41.63</v>
      </c>
      <c r="CS7" s="38">
        <v>44.89</v>
      </c>
      <c r="CT7" s="38">
        <v>40.75</v>
      </c>
      <c r="CU7" s="38">
        <v>42.4</v>
      </c>
      <c r="CV7" s="38">
        <v>36.97</v>
      </c>
      <c r="CW7" s="38">
        <v>58.98</v>
      </c>
      <c r="CX7" s="38">
        <v>70.459999999999994</v>
      </c>
      <c r="CY7" s="38">
        <v>71.34</v>
      </c>
      <c r="CZ7" s="38">
        <v>69.72</v>
      </c>
      <c r="DA7" s="38">
        <v>70.72</v>
      </c>
      <c r="DB7" s="38">
        <v>64.77</v>
      </c>
      <c r="DC7" s="38">
        <v>66.33</v>
      </c>
      <c r="DD7" s="38">
        <v>64.89</v>
      </c>
      <c r="DE7" s="38">
        <v>64.97</v>
      </c>
      <c r="DF7" s="38">
        <v>65.77</v>
      </c>
      <c r="DG7" s="38">
        <v>67.12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0.19</v>
      </c>
      <c r="EH7" s="38">
        <v>0.22</v>
      </c>
      <c r="EI7" s="38">
        <v>0.11</v>
      </c>
      <c r="EJ7" s="38">
        <v>0.16</v>
      </c>
      <c r="EK7" s="38">
        <v>0.33</v>
      </c>
      <c r="EL7" s="38">
        <v>0.21</v>
      </c>
      <c r="EM7" s="38">
        <v>0.15</v>
      </c>
      <c r="EN7" s="38">
        <v>0.56999999999999995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高取 義城</cp:lastModifiedBy>
  <dcterms:created xsi:type="dcterms:W3CDTF">2019-12-05T05:04:14Z</dcterms:created>
  <dcterms:modified xsi:type="dcterms:W3CDTF">2020-02-10T05:47:48Z</dcterms:modified>
  <cp:category/>
</cp:coreProperties>
</file>