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上下水道課\簡易水道担当\⑫調査\H31\R2.1\公営企業に係る経営比較分析表（平成30年度決算）の分析等について\【経営比較分析表】2018_192040_47_010\"/>
    </mc:Choice>
  </mc:AlternateContent>
  <workbookProtection workbookAlgorithmName="SHA-512" workbookHashValue="2XmNP/YySIrd9ED6QdU+dkkv2LJw6FT3UvLy5B2l1iu2ShqP6+U9Xj6ZJpFvrmCmSzFBbzLBFWsidFtCqRXmnw==" workbookSaltValue="y2OvUsCn0ybIx9nSQpxLF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<sst xmlns="http://schemas.openxmlformats.org/spreadsheetml/2006/main" count="225" uniqueCount="112">
  <si>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</si>
  <si>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</si>
  <si>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</si>
  <si>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</si>
  <si>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</si>
  <si>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</si>
  <si>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</si>
  <si>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</si>
  <si>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</si>
  <si>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</si>
  <si>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</si>
  <si>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</si>
  <si>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</si>
  <si>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</si>
  <si>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</si>
  <si>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</si>
  <si>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</si>
  <si>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</si>
  <si>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</si>
  <si>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</si>
  <si>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</si>
  <si>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</si>
  <si>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</si>
  <si>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</si>
  <si>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</si>
  <si>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</si>
  <si>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</si>
  <si>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</si>
  <si>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</si>
  <si>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</si>
  <si>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</si>
  <si>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</si>
  <si>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</si>
  <si>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</si>
  <si>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</si>
  <si>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</si>
  <si>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</si>
  <si>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</si>
  <si>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</si>
  <si>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</si>
  <si>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</si>
  <si>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</si>
  <si>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</si>
  <si>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</si>
  <si>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</si>
  <si>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</si>
  <si>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</si>
  <si>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</si>
  <si>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</si>
  <si>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</si>
  <si>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</si>
  <si>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</si>
  <si>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</si>
  <si>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</si>
  <si>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</si>
  <si>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</si>
  <si>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</si>
  <si>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</si>
  <si>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</si>
  <si>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</si>
  <si>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</si>
  <si>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</si>
  <si>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</si>
  <si>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</si>
  <si>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</si>
  <si>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</si>
  <si>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</si>
  <si>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</si>
  <si>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</si>
  <si>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</si>
  <si>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</si>
  <si>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</si>
  <si>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</si>
  <si>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</si>
  <si>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</si>
  <si>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</si>
  <si>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</si>
  <si>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</si>
  <si>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</si>
  <si>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</si>
  <si>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</si>
  <si>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</si>
  <si>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</si>
  <si>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</si>
  <si>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</si>
  <si>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</si>
  <si>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</si>
  <si>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</si>
  <si>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</si>
  <si>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</si>
  <si>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</si>
  <si>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</si>
  <si>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</si>
  <si>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</si>
  <si>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</si>
  <si>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</si>
  <si>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</si>
  <si>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</si>
  <si>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</si>
  <si>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</si>
  <si>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</si>
  <si>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</si>
  <si>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</si>
  <si>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</si>
  <si>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</si>
  <si>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</si>
  <si>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</si>
  <si>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</si>
  <si>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</si>
  <si>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平成23年3月に策定した水道施設整備計画に基づいて整備を進めているが、財源不足により、計画通りの整備が実施できていない状況である。また、令和2年度で計画の見直しの予定であり、経営状況にあった整備・更新を行っていく必要がある。</t>
    <rPh sb="1" eb="3">
      <t>カンロ</t>
    </rPh>
    <rPh sb="3" eb="5">
      <t>コウシン</t>
    </rPh>
    <rPh sb="5" eb="6">
      <t>リツ</t>
    </rPh>
    <rPh sb="11" eb="13">
      <t>ヘイセイ</t>
    </rPh>
    <rPh sb="15" eb="16">
      <t>ネン</t>
    </rPh>
    <rPh sb="17" eb="18">
      <t>ガツ</t>
    </rPh>
    <rPh sb="19" eb="21">
      <t>サクテイ</t>
    </rPh>
    <rPh sb="23" eb="25">
      <t>スイドウ</t>
    </rPh>
    <rPh sb="25" eb="27">
      <t>シセツ</t>
    </rPh>
    <rPh sb="27" eb="29">
      <t>セイビ</t>
    </rPh>
    <rPh sb="29" eb="31">
      <t>ケイカク</t>
    </rPh>
    <rPh sb="32" eb="33">
      <t>モト</t>
    </rPh>
    <rPh sb="36" eb="38">
      <t>セイビ</t>
    </rPh>
    <rPh sb="39" eb="40">
      <t>スス</t>
    </rPh>
    <rPh sb="46" eb="48">
      <t>ザイゲン</t>
    </rPh>
    <rPh sb="48" eb="50">
      <t>ブソク</t>
    </rPh>
    <rPh sb="54" eb="56">
      <t>ケイカク</t>
    </rPh>
    <rPh sb="56" eb="57">
      <t>ドオ</t>
    </rPh>
    <rPh sb="59" eb="61">
      <t>セイビ</t>
    </rPh>
    <rPh sb="62" eb="64">
      <t>ジッシ</t>
    </rPh>
    <rPh sb="70" eb="72">
      <t>ジョウキョウ</t>
    </rPh>
    <rPh sb="79" eb="81">
      <t>レイワ</t>
    </rPh>
    <rPh sb="82" eb="84">
      <t>ネンド</t>
    </rPh>
    <rPh sb="85" eb="87">
      <t>ケイカク</t>
    </rPh>
    <rPh sb="88" eb="90">
      <t>ミナオ</t>
    </rPh>
    <rPh sb="92" eb="94">
      <t>ヨテイ</t>
    </rPh>
    <rPh sb="98" eb="100">
      <t>ケイエイ</t>
    </rPh>
    <rPh sb="100" eb="102">
      <t>ジョウキョウ</t>
    </rPh>
    <rPh sb="106" eb="108">
      <t>セイビ</t>
    </rPh>
    <rPh sb="109" eb="111">
      <t>コウシン</t>
    </rPh>
    <rPh sb="112" eb="113">
      <t>オコナ</t>
    </rPh>
    <rPh sb="117" eb="119">
      <t>ヒツヨウ</t>
    </rPh>
    <phoneticPr fontId="4"/>
  </si>
  <si>
    <t>今後人口減少、節水意識の向上及び節水機器の普及等に伴い、水道事業を取り巻く環境はさらに厳しいものとなることが予想される。また、令和2年4月より公営企業会計へ移行となるため、詳細な経営状況が把握できるようになり、アセットマネジメントの手法を活用しながら経営の見直しを行い、健全経営ができるよう努めていく。また、適正な施設利用のために、ダウンサイジング等の検討を行い、施設更新費及び維持管理費の削減に努めていく。さらには、県、近隣市町村と情報共有及び広域化への取組を図っていく。</t>
    <rPh sb="63" eb="65">
      <t>レイワ</t>
    </rPh>
    <rPh sb="86" eb="88">
      <t>ショウサイ</t>
    </rPh>
    <rPh sb="94" eb="96">
      <t>ハアク</t>
    </rPh>
    <rPh sb="125" eb="127">
      <t>ケイエイ</t>
    </rPh>
    <rPh sb="128" eb="130">
      <t>ミナオ</t>
    </rPh>
    <rPh sb="132" eb="133">
      <t>オコナ</t>
    </rPh>
    <rPh sb="221" eb="222">
      <t>オヨ</t>
    </rPh>
    <rPh sb="223" eb="226">
      <t>コウイキカ</t>
    </rPh>
    <rPh sb="228" eb="230">
      <t>トリクミ</t>
    </rPh>
    <phoneticPr fontId="4"/>
  </si>
  <si>
    <r>
      <rPr>
        <sz val="11"/>
        <rFont val="ＭＳ ゴシック"/>
        <family val="3"/>
        <charset val="128"/>
      </rPr>
      <t>①収益的収支比率について、類似団体及び全国平均値は上回っているが、人口減少に伴い前年度に比べ減少している。平成31年4月に料金改定を実施したため、平成31年度以降は改善していく見込みである。今後も料金改定等の見直し行い適切な料金設定を行う必要がある。
④企業債残高対給水収益比率について、前年度に比べ減少しているが、借入額を抑制しているためである。これは、施設整備及び更新を先延ばしにしている状況であるため、上水道と連携し、適正な範囲で借入を行い計画的な整備・更新を行う必要がある。
⑤料金回収率について、類似団体及び全国平均値を上回っているが、引き続き滞納整理を強化及び老朽管布設替えを実施し、回収率を増加させる必要がある。
⑥給水原価について、前年度に比べ増加しているが、老朽管の漏水が原因として考えられる。漏水探査を行い老朽管布設替えの優先順位を定め、計画的に修繕を行う必要がある。
⑦施設利用率について</t>
    </r>
    <r>
      <rPr>
        <sz val="11"/>
        <color theme="1"/>
        <rFont val="ＭＳ ゴシック"/>
        <family val="3"/>
        <charset val="128"/>
      </rPr>
      <t>、昨年度に引き続き減少している。施設の統廃合は、山間部が多く地形的に困難であるため、施設の更新時期に合わせ、ダウンサイジングを検討していく必要がある。
⑧有収率について、昨年度に引き続き漏水修繕を実施しているが、前年度に比べ若干減少している。また、令和元年度に大規模な漏水修繕を行っており改善される見込みである。</t>
    </r>
    <rPh sb="1" eb="4">
      <t>シュウエキテキ</t>
    </rPh>
    <rPh sb="4" eb="6">
      <t>シュウシ</t>
    </rPh>
    <rPh sb="6" eb="8">
      <t>ヒリツ</t>
    </rPh>
    <rPh sb="13" eb="15">
      <t>ルイジ</t>
    </rPh>
    <rPh sb="15" eb="17">
      <t>ダンタイ</t>
    </rPh>
    <rPh sb="17" eb="18">
      <t>オヨ</t>
    </rPh>
    <rPh sb="19" eb="21">
      <t>ゼンコク</t>
    </rPh>
    <rPh sb="21" eb="24">
      <t>ヘイキンチ</t>
    </rPh>
    <rPh sb="25" eb="27">
      <t>ウワマワ</t>
    </rPh>
    <rPh sb="33" eb="35">
      <t>ジンコウ</t>
    </rPh>
    <rPh sb="35" eb="37">
      <t>ゲンショウ</t>
    </rPh>
    <rPh sb="38" eb="39">
      <t>トモナ</t>
    </rPh>
    <rPh sb="40" eb="43">
      <t>ゼンネンド</t>
    </rPh>
    <rPh sb="44" eb="45">
      <t>クラ</t>
    </rPh>
    <rPh sb="46" eb="48">
      <t>ゲンショウ</t>
    </rPh>
    <rPh sb="53" eb="55">
      <t>ヘイセイ</t>
    </rPh>
    <rPh sb="57" eb="58">
      <t>ネン</t>
    </rPh>
    <rPh sb="59" eb="60">
      <t>ガツ</t>
    </rPh>
    <rPh sb="61" eb="63">
      <t>リョウキン</t>
    </rPh>
    <rPh sb="63" eb="65">
      <t>カイテイ</t>
    </rPh>
    <rPh sb="66" eb="68">
      <t>ジッシ</t>
    </rPh>
    <rPh sb="73" eb="75">
      <t>ヘイセイ</t>
    </rPh>
    <rPh sb="77" eb="79">
      <t>ネンド</t>
    </rPh>
    <rPh sb="79" eb="81">
      <t>イコウ</t>
    </rPh>
    <rPh sb="82" eb="84">
      <t>カイゼン</t>
    </rPh>
    <rPh sb="88" eb="90">
      <t>ミコ</t>
    </rPh>
    <rPh sb="95" eb="97">
      <t>コンゴ</t>
    </rPh>
    <rPh sb="98" eb="100">
      <t>リョウキン</t>
    </rPh>
    <rPh sb="100" eb="102">
      <t>カイテイ</t>
    </rPh>
    <rPh sb="102" eb="103">
      <t>トウ</t>
    </rPh>
    <rPh sb="104" eb="106">
      <t>ミナオ</t>
    </rPh>
    <rPh sb="107" eb="108">
      <t>オコナ</t>
    </rPh>
    <rPh sb="109" eb="111">
      <t>テキセツ</t>
    </rPh>
    <rPh sb="112" eb="114">
      <t>リョウキン</t>
    </rPh>
    <rPh sb="114" eb="116">
      <t>セッテイ</t>
    </rPh>
    <rPh sb="117" eb="118">
      <t>オコナ</t>
    </rPh>
    <rPh sb="119" eb="121">
      <t>ヒツヨウ</t>
    </rPh>
    <rPh sb="127" eb="129">
      <t>キギョウ</t>
    </rPh>
    <rPh sb="129" eb="130">
      <t>サイ</t>
    </rPh>
    <rPh sb="130" eb="132">
      <t>ザンダカ</t>
    </rPh>
    <rPh sb="132" eb="133">
      <t>タイ</t>
    </rPh>
    <rPh sb="133" eb="135">
      <t>キュウスイ</t>
    </rPh>
    <rPh sb="135" eb="137">
      <t>シュウエキ</t>
    </rPh>
    <rPh sb="137" eb="139">
      <t>ヒリツ</t>
    </rPh>
    <rPh sb="144" eb="147">
      <t>ゼンネンド</t>
    </rPh>
    <rPh sb="148" eb="149">
      <t>クラ</t>
    </rPh>
    <rPh sb="150" eb="152">
      <t>ゲンショウ</t>
    </rPh>
    <rPh sb="158" eb="160">
      <t>カリイレ</t>
    </rPh>
    <rPh sb="160" eb="161">
      <t>ガク</t>
    </rPh>
    <rPh sb="162" eb="164">
      <t>ヨクセイ</t>
    </rPh>
    <rPh sb="178" eb="180">
      <t>シセツ</t>
    </rPh>
    <rPh sb="180" eb="182">
      <t>セイビ</t>
    </rPh>
    <rPh sb="182" eb="183">
      <t>オヨ</t>
    </rPh>
    <rPh sb="184" eb="186">
      <t>コウシン</t>
    </rPh>
    <rPh sb="187" eb="189">
      <t>サキノ</t>
    </rPh>
    <rPh sb="196" eb="198">
      <t>ジョウキョウ</t>
    </rPh>
    <rPh sb="204" eb="205">
      <t>ジョウ</t>
    </rPh>
    <rPh sb="205" eb="207">
      <t>スイドウ</t>
    </rPh>
    <rPh sb="208" eb="210">
      <t>レンケイ</t>
    </rPh>
    <rPh sb="212" eb="214">
      <t>テキセイ</t>
    </rPh>
    <rPh sb="215" eb="217">
      <t>ハンイ</t>
    </rPh>
    <rPh sb="218" eb="220">
      <t>カリイレ</t>
    </rPh>
    <rPh sb="221" eb="222">
      <t>オコナ</t>
    </rPh>
    <rPh sb="223" eb="226">
      <t>ケイカクテキ</t>
    </rPh>
    <rPh sb="227" eb="229">
      <t>セイビ</t>
    </rPh>
    <rPh sb="230" eb="232">
      <t>コウシン</t>
    </rPh>
    <rPh sb="233" eb="234">
      <t>オコナ</t>
    </rPh>
    <rPh sb="235" eb="237">
      <t>ヒツヨウ</t>
    </rPh>
    <rPh sb="243" eb="245">
      <t>リョウキン</t>
    </rPh>
    <rPh sb="245" eb="247">
      <t>カイシュウ</t>
    </rPh>
    <rPh sb="247" eb="248">
      <t>リツ</t>
    </rPh>
    <rPh sb="273" eb="274">
      <t>ヒ</t>
    </rPh>
    <rPh sb="275" eb="276">
      <t>ツヅ</t>
    </rPh>
    <rPh sb="277" eb="279">
      <t>タイノウ</t>
    </rPh>
    <rPh sb="279" eb="281">
      <t>セイリ</t>
    </rPh>
    <rPh sb="282" eb="284">
      <t>キョウカ</t>
    </rPh>
    <rPh sb="284" eb="285">
      <t>オヨ</t>
    </rPh>
    <rPh sb="286" eb="288">
      <t>ロウキュウ</t>
    </rPh>
    <rPh sb="288" eb="289">
      <t>カン</t>
    </rPh>
    <rPh sb="289" eb="292">
      <t>フセツガ</t>
    </rPh>
    <rPh sb="294" eb="296">
      <t>ジッシ</t>
    </rPh>
    <rPh sb="298" eb="300">
      <t>カイシュウ</t>
    </rPh>
    <rPh sb="300" eb="301">
      <t>リツ</t>
    </rPh>
    <rPh sb="302" eb="304">
      <t>ゾウカ</t>
    </rPh>
    <rPh sb="307" eb="309">
      <t>ヒツヨウ</t>
    </rPh>
    <rPh sb="315" eb="317">
      <t>キュウスイ</t>
    </rPh>
    <rPh sb="317" eb="319">
      <t>ゲンカ</t>
    </rPh>
    <rPh sb="324" eb="327">
      <t>ゼンネンド</t>
    </rPh>
    <rPh sb="328" eb="329">
      <t>クラ</t>
    </rPh>
    <rPh sb="330" eb="332">
      <t>ゾウカ</t>
    </rPh>
    <rPh sb="338" eb="340">
      <t>ロウキュウ</t>
    </rPh>
    <rPh sb="340" eb="341">
      <t>カン</t>
    </rPh>
    <rPh sb="342" eb="344">
      <t>ロウスイ</t>
    </rPh>
    <rPh sb="345" eb="347">
      <t>ゲンイン</t>
    </rPh>
    <rPh sb="350" eb="351">
      <t>カンガ</t>
    </rPh>
    <rPh sb="356" eb="358">
      <t>ロウスイ</t>
    </rPh>
    <rPh sb="358" eb="360">
      <t>タンサ</t>
    </rPh>
    <rPh sb="361" eb="362">
      <t>オコナ</t>
    </rPh>
    <rPh sb="363" eb="365">
      <t>ロウキュウ</t>
    </rPh>
    <rPh sb="365" eb="366">
      <t>カン</t>
    </rPh>
    <rPh sb="366" eb="369">
      <t>フセツガ</t>
    </rPh>
    <rPh sb="371" eb="373">
      <t>ユウセン</t>
    </rPh>
    <rPh sb="373" eb="375">
      <t>ジュンイ</t>
    </rPh>
    <rPh sb="376" eb="377">
      <t>サダ</t>
    </rPh>
    <rPh sb="379" eb="382">
      <t>ケイカクテキ</t>
    </rPh>
    <rPh sb="383" eb="385">
      <t>シュウゼン</t>
    </rPh>
    <rPh sb="386" eb="387">
      <t>オコナ</t>
    </rPh>
    <rPh sb="388" eb="390">
      <t>ヒツヨウ</t>
    </rPh>
    <rPh sb="396" eb="398">
      <t>シセツ</t>
    </rPh>
    <rPh sb="398" eb="400">
      <t>リヨウ</t>
    </rPh>
    <rPh sb="400" eb="401">
      <t>リツ</t>
    </rPh>
    <rPh sb="406" eb="409">
      <t>サクネンド</t>
    </rPh>
    <rPh sb="410" eb="411">
      <t>ヒ</t>
    </rPh>
    <rPh sb="412" eb="413">
      <t>ツヅ</t>
    </rPh>
    <rPh sb="414" eb="416">
      <t>ゲンショウ</t>
    </rPh>
    <rPh sb="421" eb="423">
      <t>シセツ</t>
    </rPh>
    <rPh sb="429" eb="432">
      <t>サンカンブ</t>
    </rPh>
    <rPh sb="433" eb="434">
      <t>オオ</t>
    </rPh>
    <rPh sb="435" eb="438">
      <t>チケイテキ</t>
    </rPh>
    <rPh sb="439" eb="441">
      <t>コンナン</t>
    </rPh>
    <rPh sb="468" eb="470">
      <t>ケントウ</t>
    </rPh>
    <rPh sb="474" eb="476">
      <t>ヒツヨウ</t>
    </rPh>
    <rPh sb="482" eb="485">
      <t>ユウシュウリツ</t>
    </rPh>
    <rPh sb="490" eb="493">
      <t>サクネンド</t>
    </rPh>
    <rPh sb="494" eb="495">
      <t>ヒ</t>
    </rPh>
    <rPh sb="496" eb="497">
      <t>ツヅ</t>
    </rPh>
    <rPh sb="498" eb="500">
      <t>ロウスイ</t>
    </rPh>
    <rPh sb="500" eb="502">
      <t>シュウゼン</t>
    </rPh>
    <rPh sb="503" eb="505">
      <t>ジッシ</t>
    </rPh>
    <rPh sb="511" eb="514">
      <t>ゼンネンド</t>
    </rPh>
    <rPh sb="515" eb="516">
      <t>クラ</t>
    </rPh>
    <rPh sb="517" eb="519">
      <t>ジャッカン</t>
    </rPh>
    <rPh sb="519" eb="521">
      <t>ゲンショウ</t>
    </rPh>
    <rPh sb="532" eb="534">
      <t>ネンド</t>
    </rPh>
    <rPh sb="535" eb="538">
      <t>ダイキボ</t>
    </rPh>
    <rPh sb="539" eb="541">
      <t>ロウスイ</t>
    </rPh>
    <rPh sb="541" eb="543">
      <t>シュウゼン</t>
    </rPh>
    <rPh sb="544" eb="545">
      <t>オコナ</t>
    </rPh>
    <rPh sb="549" eb="551">
      <t>カイゼン</t>
    </rPh>
    <rPh sb="554" eb="55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</si>
</sst>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0.16</c:v>
                </c:pt>
                <c:pt idx="2">
                  <c:v>0.23</c:v>
                </c:pt>
                <c:pt idx="3">
                  <c:v>0.48</c:v>
                </c:pt>
                <c:pt idx="4">
                  <c:v>0.2</c:v>
                </c:pt>
              </c:numCache>
            </c:numRef>
          </c:val>
          <c:extLst>
            <c:ext xmlns:c16="http://schemas.microsoft.com/office/drawing/2014/chart" uri="{C3380CC4-5D6E-409C-BE32-E72D297353CC}">
              <c16:uniqueId val="{00000000-A363-4A52-9EB8-6BC387A6B23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c:ext xmlns:c16="http://schemas.microsoft.com/office/drawing/2014/chart" uri="{C3380CC4-5D6E-409C-BE32-E72D297353CC}">
              <c16:uniqueId val="{00000001-A363-4A52-9EB8-6BC387A6B23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103.99</c:v>
                </c:pt>
                <c:pt idx="1">
                  <c:v>98.53</c:v>
                </c:pt>
                <c:pt idx="2">
                  <c:v>95.99</c:v>
                </c:pt>
                <c:pt idx="3">
                  <c:v>108.09</c:v>
                </c:pt>
                <c:pt idx="4">
                  <c:v>101.2</c:v>
                </c:pt>
              </c:numCache>
            </c:numRef>
          </c:val>
          <c:extLst>
            <c:ext xmlns:c16="http://schemas.microsoft.com/office/drawing/2014/chart" uri="{C3380CC4-5D6E-409C-BE32-E72D297353CC}">
              <c16:uniqueId val="{00000000-E26E-4CC8-A31A-4AA6DF94205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c:ext xmlns:c16="http://schemas.microsoft.com/office/drawing/2014/chart" uri="{C3380CC4-5D6E-409C-BE32-E72D297353CC}">
              <c16:uniqueId val="{00000001-E26E-4CC8-A31A-4AA6DF94205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C-4214-A6D6-3F9234C5C0A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C-4214-A6D6-3F9234C5C0A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4-4C9D-9986-4F44048CD0B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4-4C9D-9986-4F44048CD0B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5-41E9-ABDB-CD1B19DF7D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5-41E9-ABDB-CD1B19DF7D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E-4157-9CCC-2237F9B066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E-4157-9CCC-2237F9B066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669.57</c:v>
                </c:pt>
                <c:pt idx="1">
                  <c:v>725.38</c:v>
                </c:pt>
                <c:pt idx="2">
                  <c:v>870.86</c:v>
                </c:pt>
                <c:pt idx="3">
                  <c:v>756.8</c:v>
                </c:pt>
                <c:pt idx="4">
                  <c:v>727.01</c:v>
                </c:pt>
              </c:numCache>
            </c:numRef>
          </c:val>
          <c:extLst>
            <c:ext xmlns:c16="http://schemas.microsoft.com/office/drawing/2014/chart" uri="{C3380CC4-5D6E-409C-BE32-E72D297353CC}">
              <c16:uniqueId val="{00000000-FAA1-4BF1-8F97-9B9B7A3A8F8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c:ext xmlns:c16="http://schemas.microsoft.com/office/drawing/2014/chart" uri="{C3380CC4-5D6E-409C-BE32-E72D297353CC}">
              <c16:uniqueId val="{00000001-FAA1-4BF1-8F97-9B9B7A3A8F8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97.04</c:v>
                </c:pt>
                <c:pt idx="1">
                  <c:v>91.65</c:v>
                </c:pt>
                <c:pt idx="2">
                  <c:v>88.84</c:v>
                </c:pt>
                <c:pt idx="3">
                  <c:v>93.38</c:v>
                </c:pt>
                <c:pt idx="4">
                  <c:v>94.62</c:v>
                </c:pt>
              </c:numCache>
            </c:numRef>
          </c:val>
          <c:extLst>
            <c:ext xmlns:c16="http://schemas.microsoft.com/office/drawing/2014/chart" uri="{C3380CC4-5D6E-409C-BE32-E72D297353CC}">
              <c16:uniqueId val="{00000000-D3A4-4716-AF80-35EFEB63DD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c:ext xmlns:c16="http://schemas.microsoft.com/office/drawing/2014/chart" uri="{C3380CC4-5D6E-409C-BE32-E72D297353CC}">
              <c16:uniqueId val="{00000001-D3A4-4716-AF80-35EFEB63DD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111.65</c:v>
                </c:pt>
                <c:pt idx="1">
                  <c:v>116.69</c:v>
                </c:pt>
                <c:pt idx="2">
                  <c:v>122.61</c:v>
                </c:pt>
                <c:pt idx="3">
                  <c:v>127.69</c:v>
                </c:pt>
                <c:pt idx="4">
                  <c:v>128.41</c:v>
                </c:pt>
              </c:numCache>
            </c:numRef>
          </c:val>
          <c:extLst>
            <c:ext xmlns:c16="http://schemas.microsoft.com/office/drawing/2014/chart" uri="{C3380CC4-5D6E-409C-BE32-E72D297353CC}">
              <c16:uniqueId val="{00000000-5F07-4E30-A295-A3E75528B18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c:ext xmlns:c16="http://schemas.microsoft.com/office/drawing/2014/chart" uri="{C3380CC4-5D6E-409C-BE32-E72D297353CC}">
              <c16:uniqueId val="{00000001-5F07-4E30-A295-A3E75528B18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44.92</c:v>
                </c:pt>
                <c:pt idx="1">
                  <c:v>44.1</c:v>
                </c:pt>
                <c:pt idx="2">
                  <c:v>47.68</c:v>
                </c:pt>
                <c:pt idx="3">
                  <c:v>46.03</c:v>
                </c:pt>
                <c:pt idx="4">
                  <c:v>45.6</c:v>
                </c:pt>
              </c:numCache>
            </c:numRef>
          </c:val>
          <c:extLst>
            <c:ext xmlns:c16="http://schemas.microsoft.com/office/drawing/2014/chart" uri="{C3380CC4-5D6E-409C-BE32-E72D297353CC}">
              <c16:uniqueId val="{00000000-9BBA-4590-A1D2-E74DC87D1B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c:ext xmlns:c16="http://schemas.microsoft.com/office/drawing/2014/chart" uri="{C3380CC4-5D6E-409C-BE32-E72D297353CC}">
              <c16:uniqueId val="{00000001-9BBA-4590-A1D2-E74DC87D1B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72.180000000000007</c:v>
                </c:pt>
                <c:pt idx="1">
                  <c:v>69.2</c:v>
                </c:pt>
                <c:pt idx="2">
                  <c:v>63.2</c:v>
                </c:pt>
                <c:pt idx="3">
                  <c:v>66.8</c:v>
                </c:pt>
                <c:pt idx="4">
                  <c:v>66.75</c:v>
                </c:pt>
              </c:numCache>
            </c:numRef>
          </c:val>
          <c:extLst>
            <c:ext xmlns:c16="http://schemas.microsoft.com/office/drawing/2014/chart" uri="{C3380CC4-5D6E-409C-BE32-E72D297353CC}">
              <c16:uniqueId val="{00000000-BFD7-4315-87EA-35F9B9F8CBC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c:ext xmlns:c16="http://schemas.microsoft.com/office/drawing/2014/chart" uri="{C3380CC4-5D6E-409C-BE32-E72D297353CC}">
              <c16:uniqueId val="{00000001-BFD7-4315-87EA-35F9B9F8CBC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都留市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30669</v>
      </c>
      <c r="AM8" s="66"/>
      <c r="AN8" s="66"/>
      <c r="AO8" s="66"/>
      <c r="AP8" s="66"/>
      <c r="AQ8" s="66"/>
      <c r="AR8" s="66"/>
      <c r="AS8" s="66"/>
      <c r="AT8" s="65">
        <f>データ!$S$6</f>
        <v>161.63</v>
      </c>
      <c r="AU8" s="65"/>
      <c r="AV8" s="65"/>
      <c r="AW8" s="65"/>
      <c r="AX8" s="65"/>
      <c r="AY8" s="65"/>
      <c r="AZ8" s="65"/>
      <c r="BA8" s="65"/>
      <c r="BB8" s="65">
        <f>データ!$T$6</f>
        <v>189.75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46.99</v>
      </c>
      <c r="Q10" s="65"/>
      <c r="R10" s="65"/>
      <c r="S10" s="65"/>
      <c r="T10" s="65"/>
      <c r="U10" s="65"/>
      <c r="V10" s="65"/>
      <c r="W10" s="66">
        <f>データ!$Q$6</f>
        <v>1792</v>
      </c>
      <c r="X10" s="66"/>
      <c r="Y10" s="66"/>
      <c r="Z10" s="66"/>
      <c r="AA10" s="66"/>
      <c r="AB10" s="66"/>
      <c r="AC10" s="66"/>
      <c r="AD10" s="2"/>
      <c r="AE10" s="2"/>
      <c r="AF10" s="2"/>
      <c r="AG10" s="2"/>
      <c r="AH10" s="2"/>
      <c r="AI10" s="2"/>
      <c r="AJ10" s="2"/>
      <c r="AK10" s="2"/>
      <c r="AL10" s="66">
        <f>データ!$U$6</f>
        <v>14222</v>
      </c>
      <c r="AM10" s="66"/>
      <c r="AN10" s="66"/>
      <c r="AO10" s="66"/>
      <c r="AP10" s="66"/>
      <c r="AQ10" s="66"/>
      <c r="AR10" s="66"/>
      <c r="AS10" s="66"/>
      <c r="AT10" s="65">
        <f>データ!$V$6</f>
        <v>12</v>
      </c>
      <c r="AU10" s="65"/>
      <c r="AV10" s="65"/>
      <c r="AW10" s="65"/>
      <c r="AX10" s="65"/>
      <c r="AY10" s="65"/>
      <c r="AZ10" s="65"/>
      <c r="BA10" s="65"/>
      <c r="BB10" s="65">
        <f>データ!$W$6</f>
        <v>1185.17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bdHGDjKv9aPGIE1P8QDGfL3WD5M/xVm4cLq9M5Wz1Hx9nZIBk/7bVASIzrh7/cqBlUmWYGP64DodYiO9PFikjg==" saltValue="GfHDVAxpe6xa7E6UamjY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192040</v>
      </c>
      <c r="D6" s="34">
        <f t="shared" si="3"/>
        <v>47</v>
      </c>
      <c r="E6" s="34">
        <f t="shared" si="3"/>
        <v>1</v>
      </c>
      <c r="F6" s="34">
        <f t="shared" si="3"/>
        <v>0</v>
      </c>
      <c r="G6" s="34">
        <f t="shared" si="3"/>
        <v>0</v>
      </c>
      <c r="H6" s="34" t="str">
        <f t="shared" si="3"/>
        <v>山梨県　都留市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46.99</v>
      </c>
      <c r="Q6" s="35">
        <f t="shared" si="3"/>
        <v>1792</v>
      </c>
      <c r="R6" s="35">
        <f t="shared" si="3"/>
        <v>30669</v>
      </c>
      <c r="S6" s="35">
        <f t="shared" si="3"/>
        <v>161.63</v>
      </c>
      <c r="T6" s="35">
        <f t="shared" si="3"/>
        <v>189.75</v>
      </c>
      <c r="U6" s="35">
        <f t="shared" si="3"/>
        <v>14222</v>
      </c>
      <c r="V6" s="35">
        <f t="shared" si="3"/>
        <v>12</v>
      </c>
      <c r="W6" s="35">
        <f t="shared" si="3"/>
        <v>1185.17</v>
      </c>
      <c r="X6" s="36">
        <f>IF(X7="",NA(),X7)</f>
        <v>103.99</v>
      </c>
      <c r="Y6" s="36">
        <f t="shared" ref="Y6:AG6" si="4">IF(Y7="",NA(),Y7)</f>
        <v>98.53</v>
      </c>
      <c r="Z6" s="36">
        <f t="shared" si="4"/>
        <v>95.99</v>
      </c>
      <c r="AA6" s="36">
        <f t="shared" si="4"/>
        <v>108.09</v>
      </c>
      <c r="AB6" s="36">
        <f t="shared" si="4"/>
        <v>101.2</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669.57</v>
      </c>
      <c r="BF6" s="36">
        <f t="shared" ref="BF6:BN6" si="7">IF(BF7="",NA(),BF7)</f>
        <v>725.38</v>
      </c>
      <c r="BG6" s="36">
        <f t="shared" si="7"/>
        <v>870.86</v>
      </c>
      <c r="BH6" s="36">
        <f t="shared" si="7"/>
        <v>756.8</v>
      </c>
      <c r="BI6" s="36">
        <f t="shared" si="7"/>
        <v>727.01</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97.04</v>
      </c>
      <c r="BQ6" s="36">
        <f t="shared" ref="BQ6:BY6" si="8">IF(BQ7="",NA(),BQ7)</f>
        <v>91.65</v>
      </c>
      <c r="BR6" s="36">
        <f t="shared" si="8"/>
        <v>88.84</v>
      </c>
      <c r="BS6" s="36">
        <f t="shared" si="8"/>
        <v>93.38</v>
      </c>
      <c r="BT6" s="36">
        <f t="shared" si="8"/>
        <v>94.62</v>
      </c>
      <c r="BU6" s="36">
        <f t="shared" si="8"/>
        <v>54.45</v>
      </c>
      <c r="BV6" s="36">
        <f t="shared" si="8"/>
        <v>54.33</v>
      </c>
      <c r="BW6" s="36">
        <f t="shared" si="8"/>
        <v>55.02</v>
      </c>
      <c r="BX6" s="36">
        <f t="shared" si="8"/>
        <v>59.33</v>
      </c>
      <c r="BY6" s="36">
        <f t="shared" si="8"/>
        <v>55.46</v>
      </c>
      <c r="BZ6" s="35" t="str">
        <f>IF(BZ7="","",IF(BZ7="-","【-】","【"&amp;SUBSTITUTE(TEXT(BZ7,"#,##0.00"),"-","△")&amp;"】"))</f>
        <v>【54.36】</v>
      </c>
      <c r="CA6" s="36">
        <f>IF(CA7="",NA(),CA7)</f>
        <v>111.65</v>
      </c>
      <c r="CB6" s="36">
        <f t="shared" ref="CB6:CJ6" si="9">IF(CB7="",NA(),CB7)</f>
        <v>116.69</v>
      </c>
      <c r="CC6" s="36">
        <f t="shared" si="9"/>
        <v>122.61</v>
      </c>
      <c r="CD6" s="36">
        <f t="shared" si="9"/>
        <v>127.69</v>
      </c>
      <c r="CE6" s="36">
        <f t="shared" si="9"/>
        <v>128.41</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44.92</v>
      </c>
      <c r="CM6" s="36">
        <f t="shared" ref="CM6:CU6" si="10">IF(CM7="",NA(),CM7)</f>
        <v>44.1</v>
      </c>
      <c r="CN6" s="36">
        <f t="shared" si="10"/>
        <v>47.68</v>
      </c>
      <c r="CO6" s="36">
        <f t="shared" si="10"/>
        <v>46.03</v>
      </c>
      <c r="CP6" s="36">
        <f t="shared" si="10"/>
        <v>45.6</v>
      </c>
      <c r="CQ6" s="36">
        <f t="shared" si="10"/>
        <v>60.68</v>
      </c>
      <c r="CR6" s="36">
        <f t="shared" si="10"/>
        <v>59.87</v>
      </c>
      <c r="CS6" s="36">
        <f t="shared" si="10"/>
        <v>59.59</v>
      </c>
      <c r="CT6" s="36">
        <f t="shared" si="10"/>
        <v>61.79</v>
      </c>
      <c r="CU6" s="36">
        <f t="shared" si="10"/>
        <v>59.59</v>
      </c>
      <c r="CV6" s="35" t="str">
        <f>IF(CV7="","",IF(CV7="-","【-】","【"&amp;SUBSTITUTE(TEXT(CV7,"#,##0.00"),"-","△")&amp;"】"))</f>
        <v>【55.95】</v>
      </c>
      <c r="CW6" s="36">
        <f>IF(CW7="",NA(),CW7)</f>
        <v>72.180000000000007</v>
      </c>
      <c r="CX6" s="36">
        <f t="shared" ref="CX6:DF6" si="11">IF(CX7="",NA(),CX7)</f>
        <v>69.2</v>
      </c>
      <c r="CY6" s="36">
        <f t="shared" si="11"/>
        <v>63.2</v>
      </c>
      <c r="CZ6" s="36">
        <f t="shared" si="11"/>
        <v>66.8</v>
      </c>
      <c r="DA6" s="36">
        <f t="shared" si="11"/>
        <v>66.75</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6">
        <f t="shared" si="14"/>
        <v>0.23</v>
      </c>
      <c r="EG6" s="36">
        <f t="shared" si="14"/>
        <v>0.48</v>
      </c>
      <c r="EH6" s="36">
        <f t="shared" si="14"/>
        <v>0.2</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192040</v>
      </c>
      <c r="D7" s="38">
        <v>47</v>
      </c>
      <c r="E7" s="38">
        <v>1</v>
      </c>
      <c r="F7" s="38">
        <v>0</v>
      </c>
      <c r="G7" s="38">
        <v>0</v>
      </c>
      <c r="H7" s="38" t="s">
        <v>96</v>
      </c>
      <c r="I7" s="38" t="s">
        <v>97</v>
      </c>
      <c r="J7" s="38" t="s">
        <v>98</v>
      </c>
      <c r="K7" s="38" t="s">
        <v>99</v>
      </c>
      <c r="L7" s="38" t="s">
        <v>100</v>
      </c>
      <c r="M7" s="38" t="s">
        <v>101</v>
      </c>
      <c r="N7" s="39" t="s">
        <v>102</v>
      </c>
      <c r="O7" s="39" t="s">
        <v>103</v>
      </c>
      <c r="P7" s="39">
        <v>46.99</v>
      </c>
      <c r="Q7" s="39">
        <v>1792</v>
      </c>
      <c r="R7" s="39">
        <v>30669</v>
      </c>
      <c r="S7" s="39">
        <v>161.63</v>
      </c>
      <c r="T7" s="39">
        <v>189.75</v>
      </c>
      <c r="U7" s="39">
        <v>14222</v>
      </c>
      <c r="V7" s="39">
        <v>12</v>
      </c>
      <c r="W7" s="39">
        <v>1185.17</v>
      </c>
      <c r="X7" s="39">
        <v>103.99</v>
      </c>
      <c r="Y7" s="39">
        <v>98.53</v>
      </c>
      <c r="Z7" s="39">
        <v>95.99</v>
      </c>
      <c r="AA7" s="39">
        <v>108.09</v>
      </c>
      <c r="AB7" s="39">
        <v>101.2</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669.57</v>
      </c>
      <c r="BF7" s="39">
        <v>725.38</v>
      </c>
      <c r="BG7" s="39">
        <v>870.86</v>
      </c>
      <c r="BH7" s="39">
        <v>756.8</v>
      </c>
      <c r="BI7" s="39">
        <v>727.01</v>
      </c>
      <c r="BJ7" s="39">
        <v>1285.3599999999999</v>
      </c>
      <c r="BK7" s="39">
        <v>1246.73</v>
      </c>
      <c r="BL7" s="39">
        <v>1281.51</v>
      </c>
      <c r="BM7" s="39">
        <v>1068.53</v>
      </c>
      <c r="BN7" s="39">
        <v>995.48</v>
      </c>
      <c r="BO7" s="39">
        <v>1074.1400000000001</v>
      </c>
      <c r="BP7" s="39">
        <v>97.04</v>
      </c>
      <c r="BQ7" s="39">
        <v>91.65</v>
      </c>
      <c r="BR7" s="39">
        <v>88.84</v>
      </c>
      <c r="BS7" s="39">
        <v>93.38</v>
      </c>
      <c r="BT7" s="39">
        <v>94.62</v>
      </c>
      <c r="BU7" s="39">
        <v>54.45</v>
      </c>
      <c r="BV7" s="39">
        <v>54.33</v>
      </c>
      <c r="BW7" s="39">
        <v>55.02</v>
      </c>
      <c r="BX7" s="39">
        <v>59.33</v>
      </c>
      <c r="BY7" s="39">
        <v>55.46</v>
      </c>
      <c r="BZ7" s="39">
        <v>54.36</v>
      </c>
      <c r="CA7" s="39">
        <v>111.65</v>
      </c>
      <c r="CB7" s="39">
        <v>116.69</v>
      </c>
      <c r="CC7" s="39">
        <v>122.61</v>
      </c>
      <c r="CD7" s="39">
        <v>127.69</v>
      </c>
      <c r="CE7" s="39">
        <v>128.41</v>
      </c>
      <c r="CF7" s="39">
        <v>332.75</v>
      </c>
      <c r="CG7" s="39">
        <v>341.05</v>
      </c>
      <c r="CH7" s="39">
        <v>330.62</v>
      </c>
      <c r="CI7" s="39">
        <v>279.67</v>
      </c>
      <c r="CJ7" s="39">
        <v>299.77999999999997</v>
      </c>
      <c r="CK7" s="39">
        <v>296.39999999999998</v>
      </c>
      <c r="CL7" s="39">
        <v>44.92</v>
      </c>
      <c r="CM7" s="39">
        <v>44.1</v>
      </c>
      <c r="CN7" s="39">
        <v>47.68</v>
      </c>
      <c r="CO7" s="39">
        <v>46.03</v>
      </c>
      <c r="CP7" s="39">
        <v>45.6</v>
      </c>
      <c r="CQ7" s="39">
        <v>60.68</v>
      </c>
      <c r="CR7" s="39">
        <v>59.87</v>
      </c>
      <c r="CS7" s="39">
        <v>59.59</v>
      </c>
      <c r="CT7" s="39">
        <v>61.79</v>
      </c>
      <c r="CU7" s="39">
        <v>59.59</v>
      </c>
      <c r="CV7" s="39">
        <v>55.95</v>
      </c>
      <c r="CW7" s="39">
        <v>72.180000000000007</v>
      </c>
      <c r="CX7" s="39">
        <v>69.2</v>
      </c>
      <c r="CY7" s="39">
        <v>63.2</v>
      </c>
      <c r="CZ7" s="39">
        <v>66.8</v>
      </c>
      <c r="DA7" s="39">
        <v>66.75</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0.23</v>
      </c>
      <c r="EG7" s="39">
        <v>0.48</v>
      </c>
      <c r="EH7" s="39">
        <v>0.2</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SUID04</cp:lastModifiedBy>
  <cp:lastPrinted>2020-02-02T23:50:57Z</cp:lastPrinted>
  <dcterms:created xsi:type="dcterms:W3CDTF">2019-12-05T04:36:55Z</dcterms:created>
  <dcterms:modified xsi:type="dcterms:W3CDTF">2020-02-10T05:45:37Z</dcterms:modified>
  <cp:category/>
</cp:coreProperties>
</file>