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H31決算統計（公営企業）\12 ★経営比較分析表★\02　H30決算分\03　市町村等→県\上水道事業\"/>
    </mc:Choice>
  </mc:AlternateContent>
  <workbookProtection workbookAlgorithmName="SHA-512" workbookHashValue="Z8Ng3CDpf+9FOoccy6rIqkMYF3DOtFVmTzEqXSGJObM9m1KNaxjWbxcWvIi8jb558IsjrDtDC091AGu2YtzJWg==" workbookSaltValue="/2XMNKWxQ3chSZ3sFqUqY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H85" i="4"/>
  <c r="F85" i="4"/>
  <c r="E85" i="4"/>
  <c r="BB10" i="4"/>
  <c r="AT10" i="4"/>
  <c r="AL10" i="4"/>
  <c r="I10" i="4"/>
  <c r="B10" i="4"/>
  <c r="BB8" i="4"/>
  <c r="AT8" i="4"/>
  <c r="W8" i="4"/>
  <c r="P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<sst xmlns="http://schemas.openxmlformats.org/spreadsheetml/2006/main" count="220" uniqueCount="108">
  <si>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</si>
  <si>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</si>
  <si>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</si>
  <si>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</si>
  <si>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</si>
  <si>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</si>
  <si>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</si>
  <si>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</si>
  <si>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</si>
  <si>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</si>
  <si>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</si>
  <si>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</si>
  <si>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</si>
  <si>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</si>
  <si>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</si>
  <si>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</si>
  <si>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</si>
  <si>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</si>
  <si>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</si>
  <si>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</si>
  <si>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</si>
  <si>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</si>
  <si>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</si>
  <si>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</si>
  <si>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</si>
  <si>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</si>
  <si>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</si>
  <si>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</si>
  <si>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</si>
  <si>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</si>
  <si>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</si>
  <si>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</si>
  <si>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</si>
  <si>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</si>
  <si>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</si>
  <si>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</si>
  <si>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</si>
  <si>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</si>
  <si>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</si>
  <si>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</si>
  <si>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</si>
  <si>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</si>
  <si>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</si>
  <si>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</si>
  <si>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</si>
  <si>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</si>
  <si>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</si>
  <si>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</si>
  <si>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</si>
  <si>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</si>
  <si>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</si>
  <si>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</si>
  <si>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</si>
  <si>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</si>
  <si>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</si>
  <si>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</si>
  <si>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</si>
  <si>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</si>
  <si>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</si>
  <si>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</si>
  <si>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</si>
  <si>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</si>
  <si>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</si>
  <si>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</si>
  <si>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</si>
  <si>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</si>
  <si>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</si>
  <si>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</si>
  <si>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</si>
  <si>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</si>
  <si>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</si>
  <si>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</si>
  <si>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</si>
  <si>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</si>
  <si>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</si>
  <si>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</si>
  <si>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</si>
  <si>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</si>
  <si>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</si>
  <si>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</si>
  <si>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</si>
  <si>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</si>
  <si>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</si>
  <si>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</si>
  <si>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</si>
  <si>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</si>
  <si>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</si>
  <si>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</si>
  <si>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</si>
  <si>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</si>
  <si>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</si>
  <si>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</si>
  <si>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</si>
  <si>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富士吉田市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</si>
  <si>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</si>
  <si>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</si>
  <si>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</si>
  <si>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</si>
  <si>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</si>
  <si>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</si>
  <si>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</si>
  <si>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</si>
  <si>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</si>
  <si>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</si>
  <si>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</si>
  <si>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経営面では、平成29年の料金改定により、収支の改善が図られ、企業債残高対給水収益比率が高いものの経営の健全性及び安定性では良好な状態を維持している。
　施設面では、水道施設全体の老朽化が進んでいく中で、老朽化した管路は類似団体平均より低いが、管路の更新が追いついていない状況である。今後は、老朽化による更新・耐震化に要する費用が増加していくことが見込まれ、一方、人口減少等による水需要の減少により給水収益は減少していくことが予測される。
　このことから、安全で安心な水道水を安定的かつ継続的に供給できるようにするため、施設整備に関してはアセットマネジメントを活用し、中長期的な計画のもと、水需要を見極めるなか適正規模の整備・更新を実施していく。また併せて、事業運営の効率化やコスト縮減に努め、経営戦略に基づき経営基盤の強化に取り組んでいく。
</t>
    <phoneticPr fontId="4"/>
  </si>
  <si>
    <t xml:space="preserve">①経常収支比率
　単年度の収支が黒字あることを示す100％を上回っている。平成29年度の料金改定により類似団体及び全国平均値を上回っている。
②累積欠損金比率
　累積欠損金は発生していないので概ね健全な経営状況であると考える。
③流動比率
　類似団体及び全国平均値を下回っているが、事業の財務安全性をみる指標の100％以上となっている。
④企業債残高対給水収益比率
　前年度から微増しており、類似団体及び全国平均値を上回っている。今後も施設の更新等を控えており比率が高くなることが予想されるが、企業債の借入を抑制していく必要がある。
⑤料金回収率
　料金改定後から平均値を上回っているが、今後施設の更新等を控えており、それに伴い起債も増えることが予想され、安定した給水事業を維持していくために、更なる費用削減等財源の確保が必要である。
⑥給水原価
　本市は良質な地下水を汲み上げており浄水設備に費用がかからないことや、配水も自然流下が多いなどの理由のため、類似団体及び全国平均値を大きく下回っている。
⑦施設利用率
　本市は寒冷地であり冬季の水の需要が多く最大稼働率は93.20％と高いが、一日最大配水量に対する一日平均配水量の割合である負荷率は57.66％と低くなっている。これらの数値も併せ適切な施設規模を把握していく必要がある。
⑧有収率
　類似団体及び全国平均値を下回っている状態である。主な要因として漏水によるものと考えられ、漏水調査、老朽管の更新、修繕などを計画的に実施していく必要がある。
</t>
    <phoneticPr fontId="4"/>
  </si>
  <si>
    <t xml:space="preserve">①有形固定資産減価償却率
　類似団体及び全国平均値と比較して下回っている。
②管路経年化率
　類似団体及び全国平均値と比較して下回っているが、管路の老朽化が進んでいる。
　今後、法定耐用年数を越えた管路の更新と併せて施設の更新をしていくことになるので財源の確保を踏まえた計画が必要となってくる。
③管路更新率
　類似団体を上回り全国平均値並みであるが年度によりばらつきがある。法定耐用年数を越えた管路に対する更新の時期が偏在していることから、アセットマネジメントを活用し計画的かつ効率的な施設及び管路の更新を進め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</si>
</sst>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0.37</c:v>
                </c:pt>
                <c:pt idx="1">
                  <c:v>0.13</c:v>
                </c:pt>
                <c:pt idx="2">
                  <c:v>0.99</c:v>
                </c:pt>
                <c:pt idx="3">
                  <c:v>0.05</c:v>
                </c:pt>
                <c:pt idx="4">
                  <c:v>0.7</c:v>
                </c:pt>
              </c:numCache>
            </c:numRef>
          </c:val>
          <c:extLst>
            <c:ext xmlns:c16="http://schemas.microsoft.com/office/drawing/2014/chart" uri="{C3380CC4-5D6E-409C-BE32-E72D297353CC}">
              <c16:uniqueId val="{00000000-400F-43ED-A9C9-61FFC8FAB27D}"/>
            </c:ext>
          </c:extLst>
        </c:ser>
        <c:dLbls>
          <c:showLegendKey val="0"/>
          <c:showVal val="0"/>
          <c:showCatName val="0"/>
          <c:showSerName val="0"/>
          <c:showPercent val="0"/>
          <c:showBubbleSize val="0"/>
        </c:dLbls>
        <c:gapWidth val="150"/>
        <c:axId val="252572288"/>
        <c:axId val="25257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400F-43ED-A9C9-61FFC8FAB27D}"/>
            </c:ext>
          </c:extLst>
        </c:ser>
        <c:dLbls>
          <c:showLegendKey val="0"/>
          <c:showVal val="0"/>
          <c:showCatName val="0"/>
          <c:showSerName val="0"/>
          <c:showPercent val="0"/>
          <c:showBubbleSize val="0"/>
        </c:dLbls>
        <c:marker val="1"/>
        <c:smooth val="0"/>
        <c:axId val="252572288"/>
        <c:axId val="252572680"/>
      </c:lineChart>
      <c:dateAx>
        <c:axId val="252572288"/>
        <c:scaling>
          <c:orientation val="minMax"/>
        </c:scaling>
        <c:delete val="1"/>
        <c:axPos val="b"/>
        <c:numFmt formatCode="ge" sourceLinked="1"/>
        <c:majorTickMark val="none"/>
        <c:minorTickMark val="none"/>
        <c:tickLblPos val="none"/>
        <c:crossAx val="252572680"/>
        <c:crosses val="autoZero"/>
        <c:auto val="1"/>
        <c:lblOffset val="100"/>
        <c:baseTimeUnit val="years"/>
      </c:dateAx>
      <c:valAx>
        <c:axId val="25257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5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56.43</c:v>
                </c:pt>
                <c:pt idx="1">
                  <c:v>54.7</c:v>
                </c:pt>
                <c:pt idx="2">
                  <c:v>55.45</c:v>
                </c:pt>
                <c:pt idx="3">
                  <c:v>56.08</c:v>
                </c:pt>
                <c:pt idx="4">
                  <c:v>53.74</c:v>
                </c:pt>
              </c:numCache>
            </c:numRef>
          </c:val>
          <c:extLst>
            <c:ext xmlns:c16="http://schemas.microsoft.com/office/drawing/2014/chart" uri="{C3380CC4-5D6E-409C-BE32-E72D297353CC}">
              <c16:uniqueId val="{00000000-F2A4-449A-9726-46DC040E4976}"/>
            </c:ext>
          </c:extLst>
        </c:ser>
        <c:dLbls>
          <c:showLegendKey val="0"/>
          <c:showVal val="0"/>
          <c:showCatName val="0"/>
          <c:showSerName val="0"/>
          <c:showPercent val="0"/>
          <c:showBubbleSize val="0"/>
        </c:dLbls>
        <c:gapWidth val="150"/>
        <c:axId val="253734824"/>
        <c:axId val="25373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58.53</c:v>
                </c:pt>
                <c:pt idx="2">
                  <c:v>59.01</c:v>
                </c:pt>
                <c:pt idx="3">
                  <c:v>60.03</c:v>
                </c:pt>
                <c:pt idx="4">
                  <c:v>59.74</c:v>
                </c:pt>
              </c:numCache>
            </c:numRef>
          </c:val>
          <c:smooth val="0"/>
          <c:extLst>
            <c:ext xmlns:c16="http://schemas.microsoft.com/office/drawing/2014/chart" uri="{C3380CC4-5D6E-409C-BE32-E72D297353CC}">
              <c16:uniqueId val="{00000001-F2A4-449A-9726-46DC040E4976}"/>
            </c:ext>
          </c:extLst>
        </c:ser>
        <c:dLbls>
          <c:showLegendKey val="0"/>
          <c:showVal val="0"/>
          <c:showCatName val="0"/>
          <c:showSerName val="0"/>
          <c:showPercent val="0"/>
          <c:showBubbleSize val="0"/>
        </c:dLbls>
        <c:marker val="1"/>
        <c:smooth val="0"/>
        <c:axId val="253734824"/>
        <c:axId val="253735608"/>
      </c:lineChart>
      <c:dateAx>
        <c:axId val="253734824"/>
        <c:scaling>
          <c:orientation val="minMax"/>
        </c:scaling>
        <c:delete val="1"/>
        <c:axPos val="b"/>
        <c:numFmt formatCode="ge" sourceLinked="1"/>
        <c:majorTickMark val="none"/>
        <c:minorTickMark val="none"/>
        <c:tickLblPos val="none"/>
        <c:crossAx val="253735608"/>
        <c:crosses val="autoZero"/>
        <c:auto val="1"/>
        <c:lblOffset val="100"/>
        <c:baseTimeUnit val="years"/>
      </c:dateAx>
      <c:valAx>
        <c:axId val="25373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73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79.31</c:v>
                </c:pt>
                <c:pt idx="1">
                  <c:v>79.400000000000006</c:v>
                </c:pt>
                <c:pt idx="2">
                  <c:v>79.45</c:v>
                </c:pt>
                <c:pt idx="3">
                  <c:v>79.459999999999994</c:v>
                </c:pt>
                <c:pt idx="4">
                  <c:v>79.209999999999994</c:v>
                </c:pt>
              </c:numCache>
            </c:numRef>
          </c:val>
          <c:extLst>
            <c:ext xmlns:c16="http://schemas.microsoft.com/office/drawing/2014/chart" uri="{C3380CC4-5D6E-409C-BE32-E72D297353CC}">
              <c16:uniqueId val="{00000000-489F-435E-96E6-F2082FD56497}"/>
            </c:ext>
          </c:extLst>
        </c:ser>
        <c:dLbls>
          <c:showLegendKey val="0"/>
          <c:showVal val="0"/>
          <c:showCatName val="0"/>
          <c:showSerName val="0"/>
          <c:showPercent val="0"/>
          <c:showBubbleSize val="0"/>
        </c:dLbls>
        <c:gapWidth val="150"/>
        <c:axId val="253736000"/>
        <c:axId val="25373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85.26</c:v>
                </c:pt>
                <c:pt idx="2">
                  <c:v>85.37</c:v>
                </c:pt>
                <c:pt idx="3">
                  <c:v>84.81</c:v>
                </c:pt>
                <c:pt idx="4">
                  <c:v>84.8</c:v>
                </c:pt>
              </c:numCache>
            </c:numRef>
          </c:val>
          <c:smooth val="0"/>
          <c:extLst>
            <c:ext xmlns:c16="http://schemas.microsoft.com/office/drawing/2014/chart" uri="{C3380CC4-5D6E-409C-BE32-E72D297353CC}">
              <c16:uniqueId val="{00000001-489F-435E-96E6-F2082FD56497}"/>
            </c:ext>
          </c:extLst>
        </c:ser>
        <c:dLbls>
          <c:showLegendKey val="0"/>
          <c:showVal val="0"/>
          <c:showCatName val="0"/>
          <c:showSerName val="0"/>
          <c:showPercent val="0"/>
          <c:showBubbleSize val="0"/>
        </c:dLbls>
        <c:marker val="1"/>
        <c:smooth val="0"/>
        <c:axId val="253736000"/>
        <c:axId val="253736392"/>
      </c:lineChart>
      <c:dateAx>
        <c:axId val="253736000"/>
        <c:scaling>
          <c:orientation val="minMax"/>
        </c:scaling>
        <c:delete val="1"/>
        <c:axPos val="b"/>
        <c:numFmt formatCode="ge" sourceLinked="1"/>
        <c:majorTickMark val="none"/>
        <c:minorTickMark val="none"/>
        <c:tickLblPos val="none"/>
        <c:crossAx val="253736392"/>
        <c:crosses val="autoZero"/>
        <c:auto val="1"/>
        <c:lblOffset val="100"/>
        <c:baseTimeUnit val="years"/>
      </c:dateAx>
      <c:valAx>
        <c:axId val="25373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7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104.93</c:v>
                </c:pt>
                <c:pt idx="1">
                  <c:v>100.33</c:v>
                </c:pt>
                <c:pt idx="2">
                  <c:v>103.66</c:v>
                </c:pt>
                <c:pt idx="3">
                  <c:v>118.6</c:v>
                </c:pt>
                <c:pt idx="4">
                  <c:v>118.25</c:v>
                </c:pt>
              </c:numCache>
            </c:numRef>
          </c:val>
          <c:extLst>
            <c:ext xmlns:c16="http://schemas.microsoft.com/office/drawing/2014/chart" uri="{C3380CC4-5D6E-409C-BE32-E72D297353CC}">
              <c16:uniqueId val="{00000000-FEAC-44B5-8988-3C28C9344B3D}"/>
            </c:ext>
          </c:extLst>
        </c:ser>
        <c:dLbls>
          <c:showLegendKey val="0"/>
          <c:showVal val="0"/>
          <c:showCatName val="0"/>
          <c:showSerName val="0"/>
          <c:showPercent val="0"/>
          <c:showBubbleSize val="0"/>
        </c:dLbls>
        <c:gapWidth val="150"/>
        <c:axId val="252571504"/>
        <c:axId val="25257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109.64</c:v>
                </c:pt>
                <c:pt idx="2">
                  <c:v>110.95</c:v>
                </c:pt>
                <c:pt idx="3">
                  <c:v>110.68</c:v>
                </c:pt>
                <c:pt idx="4">
                  <c:v>110.66</c:v>
                </c:pt>
              </c:numCache>
            </c:numRef>
          </c:val>
          <c:smooth val="0"/>
          <c:extLst>
            <c:ext xmlns:c16="http://schemas.microsoft.com/office/drawing/2014/chart" uri="{C3380CC4-5D6E-409C-BE32-E72D297353CC}">
              <c16:uniqueId val="{00000001-FEAC-44B5-8988-3C28C9344B3D}"/>
            </c:ext>
          </c:extLst>
        </c:ser>
        <c:dLbls>
          <c:showLegendKey val="0"/>
          <c:showVal val="0"/>
          <c:showCatName val="0"/>
          <c:showSerName val="0"/>
          <c:showPercent val="0"/>
          <c:showBubbleSize val="0"/>
        </c:dLbls>
        <c:marker val="1"/>
        <c:smooth val="0"/>
        <c:axId val="252571504"/>
        <c:axId val="252571896"/>
      </c:lineChart>
      <c:dateAx>
        <c:axId val="252571504"/>
        <c:scaling>
          <c:orientation val="minMax"/>
        </c:scaling>
        <c:delete val="1"/>
        <c:axPos val="b"/>
        <c:numFmt formatCode="ge" sourceLinked="1"/>
        <c:majorTickMark val="none"/>
        <c:minorTickMark val="none"/>
        <c:tickLblPos val="none"/>
        <c:crossAx val="252571896"/>
        <c:crosses val="autoZero"/>
        <c:auto val="1"/>
        <c:lblOffset val="100"/>
        <c:baseTimeUnit val="years"/>
      </c:dateAx>
      <c:valAx>
        <c:axId val="252571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257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40.94</c:v>
                </c:pt>
                <c:pt idx="1">
                  <c:v>42.44</c:v>
                </c:pt>
                <c:pt idx="2">
                  <c:v>41</c:v>
                </c:pt>
                <c:pt idx="3">
                  <c:v>42.49</c:v>
                </c:pt>
                <c:pt idx="4">
                  <c:v>43.5</c:v>
                </c:pt>
              </c:numCache>
            </c:numRef>
          </c:val>
          <c:extLst>
            <c:ext xmlns:c16="http://schemas.microsoft.com/office/drawing/2014/chart" uri="{C3380CC4-5D6E-409C-BE32-E72D297353CC}">
              <c16:uniqueId val="{00000000-FD29-42E9-8640-A55A43CDCFAA}"/>
            </c:ext>
          </c:extLst>
        </c:ser>
        <c:dLbls>
          <c:showLegendKey val="0"/>
          <c:showVal val="0"/>
          <c:showCatName val="0"/>
          <c:showSerName val="0"/>
          <c:showPercent val="0"/>
          <c:showBubbleSize val="0"/>
        </c:dLbls>
        <c:gapWidth val="150"/>
        <c:axId val="253844720"/>
        <c:axId val="25384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45.75</c:v>
                </c:pt>
                <c:pt idx="2">
                  <c:v>46.9</c:v>
                </c:pt>
                <c:pt idx="3">
                  <c:v>47.28</c:v>
                </c:pt>
                <c:pt idx="4">
                  <c:v>47.66</c:v>
                </c:pt>
              </c:numCache>
            </c:numRef>
          </c:val>
          <c:smooth val="0"/>
          <c:extLst>
            <c:ext xmlns:c16="http://schemas.microsoft.com/office/drawing/2014/chart" uri="{C3380CC4-5D6E-409C-BE32-E72D297353CC}">
              <c16:uniqueId val="{00000001-FD29-42E9-8640-A55A43CDCFAA}"/>
            </c:ext>
          </c:extLst>
        </c:ser>
        <c:dLbls>
          <c:showLegendKey val="0"/>
          <c:showVal val="0"/>
          <c:showCatName val="0"/>
          <c:showSerName val="0"/>
          <c:showPercent val="0"/>
          <c:showBubbleSize val="0"/>
        </c:dLbls>
        <c:marker val="1"/>
        <c:smooth val="0"/>
        <c:axId val="253844720"/>
        <c:axId val="253842368"/>
      </c:lineChart>
      <c:dateAx>
        <c:axId val="253844720"/>
        <c:scaling>
          <c:orientation val="minMax"/>
        </c:scaling>
        <c:delete val="1"/>
        <c:axPos val="b"/>
        <c:numFmt formatCode="ge" sourceLinked="1"/>
        <c:majorTickMark val="none"/>
        <c:minorTickMark val="none"/>
        <c:tickLblPos val="none"/>
        <c:crossAx val="253842368"/>
        <c:crosses val="autoZero"/>
        <c:auto val="1"/>
        <c:lblOffset val="100"/>
        <c:baseTimeUnit val="years"/>
      </c:dateAx>
      <c:valAx>
        <c:axId val="2538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84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12.13</c:v>
                </c:pt>
                <c:pt idx="1">
                  <c:v>12.05</c:v>
                </c:pt>
                <c:pt idx="2">
                  <c:v>13.67</c:v>
                </c:pt>
                <c:pt idx="3">
                  <c:v>13.65</c:v>
                </c:pt>
                <c:pt idx="4">
                  <c:v>14.38</c:v>
                </c:pt>
              </c:numCache>
            </c:numRef>
          </c:val>
          <c:extLst>
            <c:ext xmlns:c16="http://schemas.microsoft.com/office/drawing/2014/chart" uri="{C3380CC4-5D6E-409C-BE32-E72D297353CC}">
              <c16:uniqueId val="{00000000-75D8-425B-9DE4-8A3A446C6C1B}"/>
            </c:ext>
          </c:extLst>
        </c:ser>
        <c:dLbls>
          <c:showLegendKey val="0"/>
          <c:showVal val="0"/>
          <c:showCatName val="0"/>
          <c:showSerName val="0"/>
          <c:showPercent val="0"/>
          <c:showBubbleSize val="0"/>
        </c:dLbls>
        <c:gapWidth val="150"/>
        <c:axId val="253837664"/>
        <c:axId val="25383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10.54</c:v>
                </c:pt>
                <c:pt idx="2">
                  <c:v>12.03</c:v>
                </c:pt>
                <c:pt idx="3">
                  <c:v>12.19</c:v>
                </c:pt>
                <c:pt idx="4">
                  <c:v>15.1</c:v>
                </c:pt>
              </c:numCache>
            </c:numRef>
          </c:val>
          <c:smooth val="0"/>
          <c:extLst>
            <c:ext xmlns:c16="http://schemas.microsoft.com/office/drawing/2014/chart" uri="{C3380CC4-5D6E-409C-BE32-E72D297353CC}">
              <c16:uniqueId val="{00000001-75D8-425B-9DE4-8A3A446C6C1B}"/>
            </c:ext>
          </c:extLst>
        </c:ser>
        <c:dLbls>
          <c:showLegendKey val="0"/>
          <c:showVal val="0"/>
          <c:showCatName val="0"/>
          <c:showSerName val="0"/>
          <c:showPercent val="0"/>
          <c:showBubbleSize val="0"/>
        </c:dLbls>
        <c:marker val="1"/>
        <c:smooth val="0"/>
        <c:axId val="253837664"/>
        <c:axId val="253838840"/>
      </c:lineChart>
      <c:dateAx>
        <c:axId val="253837664"/>
        <c:scaling>
          <c:orientation val="minMax"/>
        </c:scaling>
        <c:delete val="1"/>
        <c:axPos val="b"/>
        <c:numFmt formatCode="ge" sourceLinked="1"/>
        <c:majorTickMark val="none"/>
        <c:minorTickMark val="none"/>
        <c:tickLblPos val="none"/>
        <c:crossAx val="253838840"/>
        <c:crosses val="autoZero"/>
        <c:auto val="1"/>
        <c:lblOffset val="100"/>
        <c:baseTimeUnit val="years"/>
      </c:dateAx>
      <c:valAx>
        <c:axId val="25383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8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71-4065-929F-BCD6FB8C394A}"/>
            </c:ext>
          </c:extLst>
        </c:ser>
        <c:dLbls>
          <c:showLegendKey val="0"/>
          <c:showVal val="0"/>
          <c:showCatName val="0"/>
          <c:showSerName val="0"/>
          <c:showPercent val="0"/>
          <c:showBubbleSize val="0"/>
        </c:dLbls>
        <c:gapWidth val="150"/>
        <c:axId val="253838056"/>
        <c:axId val="25384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3.62</c:v>
                </c:pt>
                <c:pt idx="2">
                  <c:v>3.91</c:v>
                </c:pt>
                <c:pt idx="3">
                  <c:v>3.56</c:v>
                </c:pt>
                <c:pt idx="4">
                  <c:v>2.74</c:v>
                </c:pt>
              </c:numCache>
            </c:numRef>
          </c:val>
          <c:smooth val="0"/>
          <c:extLst>
            <c:ext xmlns:c16="http://schemas.microsoft.com/office/drawing/2014/chart" uri="{C3380CC4-5D6E-409C-BE32-E72D297353CC}">
              <c16:uniqueId val="{00000001-8471-4065-929F-BCD6FB8C394A}"/>
            </c:ext>
          </c:extLst>
        </c:ser>
        <c:dLbls>
          <c:showLegendKey val="0"/>
          <c:showVal val="0"/>
          <c:showCatName val="0"/>
          <c:showSerName val="0"/>
          <c:showPercent val="0"/>
          <c:showBubbleSize val="0"/>
        </c:dLbls>
        <c:marker val="1"/>
        <c:smooth val="0"/>
        <c:axId val="253838056"/>
        <c:axId val="253840800"/>
      </c:lineChart>
      <c:dateAx>
        <c:axId val="253838056"/>
        <c:scaling>
          <c:orientation val="minMax"/>
        </c:scaling>
        <c:delete val="1"/>
        <c:axPos val="b"/>
        <c:numFmt formatCode="ge" sourceLinked="1"/>
        <c:majorTickMark val="none"/>
        <c:minorTickMark val="none"/>
        <c:tickLblPos val="none"/>
        <c:crossAx val="253840800"/>
        <c:crosses val="autoZero"/>
        <c:auto val="1"/>
        <c:lblOffset val="100"/>
        <c:baseTimeUnit val="years"/>
      </c:dateAx>
      <c:valAx>
        <c:axId val="253840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83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138.05000000000001</c:v>
                </c:pt>
                <c:pt idx="1">
                  <c:v>161.55000000000001</c:v>
                </c:pt>
                <c:pt idx="2">
                  <c:v>142.30000000000001</c:v>
                </c:pt>
                <c:pt idx="3">
                  <c:v>175.55</c:v>
                </c:pt>
                <c:pt idx="4">
                  <c:v>208.4</c:v>
                </c:pt>
              </c:numCache>
            </c:numRef>
          </c:val>
          <c:extLst>
            <c:ext xmlns:c16="http://schemas.microsoft.com/office/drawing/2014/chart" uri="{C3380CC4-5D6E-409C-BE32-E72D297353CC}">
              <c16:uniqueId val="{00000000-CB14-4E24-BA1D-4977B28628EC}"/>
            </c:ext>
          </c:extLst>
        </c:ser>
        <c:dLbls>
          <c:showLegendKey val="0"/>
          <c:showVal val="0"/>
          <c:showCatName val="0"/>
          <c:showSerName val="0"/>
          <c:showPercent val="0"/>
          <c:showBubbleSize val="0"/>
        </c:dLbls>
        <c:gapWidth val="150"/>
        <c:axId val="253839624"/>
        <c:axId val="25384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371.31</c:v>
                </c:pt>
                <c:pt idx="2">
                  <c:v>377.63</c:v>
                </c:pt>
                <c:pt idx="3">
                  <c:v>357.34</c:v>
                </c:pt>
                <c:pt idx="4">
                  <c:v>366.03</c:v>
                </c:pt>
              </c:numCache>
            </c:numRef>
          </c:val>
          <c:smooth val="0"/>
          <c:extLst>
            <c:ext xmlns:c16="http://schemas.microsoft.com/office/drawing/2014/chart" uri="{C3380CC4-5D6E-409C-BE32-E72D297353CC}">
              <c16:uniqueId val="{00000001-CB14-4E24-BA1D-4977B28628EC}"/>
            </c:ext>
          </c:extLst>
        </c:ser>
        <c:dLbls>
          <c:showLegendKey val="0"/>
          <c:showVal val="0"/>
          <c:showCatName val="0"/>
          <c:showSerName val="0"/>
          <c:showPercent val="0"/>
          <c:showBubbleSize val="0"/>
        </c:dLbls>
        <c:marker val="1"/>
        <c:smooth val="0"/>
        <c:axId val="253839624"/>
        <c:axId val="253840408"/>
      </c:lineChart>
      <c:dateAx>
        <c:axId val="253839624"/>
        <c:scaling>
          <c:orientation val="minMax"/>
        </c:scaling>
        <c:delete val="1"/>
        <c:axPos val="b"/>
        <c:numFmt formatCode="ge" sourceLinked="1"/>
        <c:majorTickMark val="none"/>
        <c:minorTickMark val="none"/>
        <c:tickLblPos val="none"/>
        <c:crossAx val="253840408"/>
        <c:crosses val="autoZero"/>
        <c:auto val="1"/>
        <c:lblOffset val="100"/>
        <c:baseTimeUnit val="years"/>
      </c:dateAx>
      <c:valAx>
        <c:axId val="253840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83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671.31</c:v>
                </c:pt>
                <c:pt idx="1">
                  <c:v>720.45</c:v>
                </c:pt>
                <c:pt idx="2">
                  <c:v>717.79</c:v>
                </c:pt>
                <c:pt idx="3">
                  <c:v>574.11</c:v>
                </c:pt>
                <c:pt idx="4">
                  <c:v>583.21</c:v>
                </c:pt>
              </c:numCache>
            </c:numRef>
          </c:val>
          <c:extLst>
            <c:ext xmlns:c16="http://schemas.microsoft.com/office/drawing/2014/chart" uri="{C3380CC4-5D6E-409C-BE32-E72D297353CC}">
              <c16:uniqueId val="{00000000-359D-42E1-9FDD-4B204ADB6A9E}"/>
            </c:ext>
          </c:extLst>
        </c:ser>
        <c:dLbls>
          <c:showLegendKey val="0"/>
          <c:showVal val="0"/>
          <c:showCatName val="0"/>
          <c:showSerName val="0"/>
          <c:showPercent val="0"/>
          <c:showBubbleSize val="0"/>
        </c:dLbls>
        <c:gapWidth val="150"/>
        <c:axId val="253841192"/>
        <c:axId val="25384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373.09</c:v>
                </c:pt>
                <c:pt idx="2">
                  <c:v>364.71</c:v>
                </c:pt>
                <c:pt idx="3">
                  <c:v>373.69</c:v>
                </c:pt>
                <c:pt idx="4">
                  <c:v>370.12</c:v>
                </c:pt>
              </c:numCache>
            </c:numRef>
          </c:val>
          <c:smooth val="0"/>
          <c:extLst>
            <c:ext xmlns:c16="http://schemas.microsoft.com/office/drawing/2014/chart" uri="{C3380CC4-5D6E-409C-BE32-E72D297353CC}">
              <c16:uniqueId val="{00000001-359D-42E1-9FDD-4B204ADB6A9E}"/>
            </c:ext>
          </c:extLst>
        </c:ser>
        <c:dLbls>
          <c:showLegendKey val="0"/>
          <c:showVal val="0"/>
          <c:showCatName val="0"/>
          <c:showSerName val="0"/>
          <c:showPercent val="0"/>
          <c:showBubbleSize val="0"/>
        </c:dLbls>
        <c:marker val="1"/>
        <c:smooth val="0"/>
        <c:axId val="253841192"/>
        <c:axId val="253844328"/>
      </c:lineChart>
      <c:dateAx>
        <c:axId val="253841192"/>
        <c:scaling>
          <c:orientation val="minMax"/>
        </c:scaling>
        <c:delete val="1"/>
        <c:axPos val="b"/>
        <c:numFmt formatCode="ge" sourceLinked="1"/>
        <c:majorTickMark val="none"/>
        <c:minorTickMark val="none"/>
        <c:tickLblPos val="none"/>
        <c:crossAx val="253844328"/>
        <c:crosses val="autoZero"/>
        <c:auto val="1"/>
        <c:lblOffset val="100"/>
        <c:baseTimeUnit val="years"/>
      </c:dateAx>
      <c:valAx>
        <c:axId val="253844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84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100.05</c:v>
                </c:pt>
                <c:pt idx="1">
                  <c:v>94.56</c:v>
                </c:pt>
                <c:pt idx="2">
                  <c:v>98.47</c:v>
                </c:pt>
                <c:pt idx="3">
                  <c:v>118.01</c:v>
                </c:pt>
                <c:pt idx="4">
                  <c:v>117.76</c:v>
                </c:pt>
              </c:numCache>
            </c:numRef>
          </c:val>
          <c:extLst>
            <c:ext xmlns:c16="http://schemas.microsoft.com/office/drawing/2014/chart" uri="{C3380CC4-5D6E-409C-BE32-E72D297353CC}">
              <c16:uniqueId val="{00000000-D848-41F4-979C-7A6338BCED00}"/>
            </c:ext>
          </c:extLst>
        </c:ser>
        <c:dLbls>
          <c:showLegendKey val="0"/>
          <c:showVal val="0"/>
          <c:showCatName val="0"/>
          <c:showSerName val="0"/>
          <c:showPercent val="0"/>
          <c:showBubbleSize val="0"/>
        </c:dLbls>
        <c:gapWidth val="150"/>
        <c:axId val="253732864"/>
        <c:axId val="25373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99.99</c:v>
                </c:pt>
                <c:pt idx="2">
                  <c:v>100.65</c:v>
                </c:pt>
                <c:pt idx="3">
                  <c:v>99.87</c:v>
                </c:pt>
                <c:pt idx="4">
                  <c:v>100.42</c:v>
                </c:pt>
              </c:numCache>
            </c:numRef>
          </c:val>
          <c:smooth val="0"/>
          <c:extLst>
            <c:ext xmlns:c16="http://schemas.microsoft.com/office/drawing/2014/chart" uri="{C3380CC4-5D6E-409C-BE32-E72D297353CC}">
              <c16:uniqueId val="{00000001-D848-41F4-979C-7A6338BCED00}"/>
            </c:ext>
          </c:extLst>
        </c:ser>
        <c:dLbls>
          <c:showLegendKey val="0"/>
          <c:showVal val="0"/>
          <c:showCatName val="0"/>
          <c:showSerName val="0"/>
          <c:showPercent val="0"/>
          <c:showBubbleSize val="0"/>
        </c:dLbls>
        <c:marker val="1"/>
        <c:smooth val="0"/>
        <c:axId val="253732864"/>
        <c:axId val="253732472"/>
      </c:lineChart>
      <c:dateAx>
        <c:axId val="253732864"/>
        <c:scaling>
          <c:orientation val="minMax"/>
        </c:scaling>
        <c:delete val="1"/>
        <c:axPos val="b"/>
        <c:numFmt formatCode="ge" sourceLinked="1"/>
        <c:majorTickMark val="none"/>
        <c:minorTickMark val="none"/>
        <c:tickLblPos val="none"/>
        <c:crossAx val="253732472"/>
        <c:crosses val="autoZero"/>
        <c:auto val="1"/>
        <c:lblOffset val="100"/>
        <c:baseTimeUnit val="years"/>
      </c:dateAx>
      <c:valAx>
        <c:axId val="25373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7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67.78</c:v>
                </c:pt>
                <c:pt idx="1">
                  <c:v>71.77</c:v>
                </c:pt>
                <c:pt idx="2">
                  <c:v>68.95</c:v>
                </c:pt>
                <c:pt idx="3">
                  <c:v>69.739999999999995</c:v>
                </c:pt>
                <c:pt idx="4">
                  <c:v>72.53</c:v>
                </c:pt>
              </c:numCache>
            </c:numRef>
          </c:val>
          <c:extLst>
            <c:ext xmlns:c16="http://schemas.microsoft.com/office/drawing/2014/chart" uri="{C3380CC4-5D6E-409C-BE32-E72D297353CC}">
              <c16:uniqueId val="{00000000-A47F-4C3E-A3C4-DA806A9F0A99}"/>
            </c:ext>
          </c:extLst>
        </c:ser>
        <c:dLbls>
          <c:showLegendKey val="0"/>
          <c:showVal val="0"/>
          <c:showCatName val="0"/>
          <c:showSerName val="0"/>
          <c:showPercent val="0"/>
          <c:showBubbleSize val="0"/>
        </c:dLbls>
        <c:gapWidth val="150"/>
        <c:axId val="253737176"/>
        <c:axId val="25373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171.15</c:v>
                </c:pt>
                <c:pt idx="2">
                  <c:v>170.19</c:v>
                </c:pt>
                <c:pt idx="3">
                  <c:v>171.81</c:v>
                </c:pt>
                <c:pt idx="4">
                  <c:v>171.67</c:v>
                </c:pt>
              </c:numCache>
            </c:numRef>
          </c:val>
          <c:smooth val="0"/>
          <c:extLst>
            <c:ext xmlns:c16="http://schemas.microsoft.com/office/drawing/2014/chart" uri="{C3380CC4-5D6E-409C-BE32-E72D297353CC}">
              <c16:uniqueId val="{00000001-A47F-4C3E-A3C4-DA806A9F0A99}"/>
            </c:ext>
          </c:extLst>
        </c:ser>
        <c:dLbls>
          <c:showLegendKey val="0"/>
          <c:showVal val="0"/>
          <c:showCatName val="0"/>
          <c:showSerName val="0"/>
          <c:showPercent val="0"/>
          <c:showBubbleSize val="0"/>
        </c:dLbls>
        <c:marker val="1"/>
        <c:smooth val="0"/>
        <c:axId val="253737176"/>
        <c:axId val="253734040"/>
      </c:lineChart>
      <c:dateAx>
        <c:axId val="253737176"/>
        <c:scaling>
          <c:orientation val="minMax"/>
        </c:scaling>
        <c:delete val="1"/>
        <c:axPos val="b"/>
        <c:numFmt formatCode="ge" sourceLinked="1"/>
        <c:majorTickMark val="none"/>
        <c:minorTickMark val="none"/>
        <c:tickLblPos val="none"/>
        <c:crossAx val="253734040"/>
        <c:crosses val="autoZero"/>
        <c:auto val="1"/>
        <c:lblOffset val="100"/>
        <c:baseTimeUnit val="years"/>
      </c:dateAx>
      <c:valAx>
        <c:axId val="25373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73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山梨県　富士吉田市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49150</v>
      </c>
      <c r="AM8" s="60"/>
      <c r="AN8" s="60"/>
      <c r="AO8" s="60"/>
      <c r="AP8" s="60"/>
      <c r="AQ8" s="60"/>
      <c r="AR8" s="60"/>
      <c r="AS8" s="60"/>
      <c r="AT8" s="51">
        <f>データ!$S$6</f>
        <v>121.74</v>
      </c>
      <c r="AU8" s="52"/>
      <c r="AV8" s="52"/>
      <c r="AW8" s="52"/>
      <c r="AX8" s="52"/>
      <c r="AY8" s="52"/>
      <c r="AZ8" s="52"/>
      <c r="BA8" s="52"/>
      <c r="BB8" s="53">
        <f>データ!$T$6</f>
        <v>403.73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62.41</v>
      </c>
      <c r="J10" s="52"/>
      <c r="K10" s="52"/>
      <c r="L10" s="52"/>
      <c r="M10" s="52"/>
      <c r="N10" s="52"/>
      <c r="O10" s="63"/>
      <c r="P10" s="53">
        <f>データ!$P$6</f>
        <v>98.99</v>
      </c>
      <c r="Q10" s="53"/>
      <c r="R10" s="53"/>
      <c r="S10" s="53"/>
      <c r="T10" s="53"/>
      <c r="U10" s="53"/>
      <c r="V10" s="53"/>
      <c r="W10" s="60">
        <f>データ!$Q$6</f>
        <v>1501</v>
      </c>
      <c r="X10" s="60"/>
      <c r="Y10" s="60"/>
      <c r="Z10" s="60"/>
      <c r="AA10" s="60"/>
      <c r="AB10" s="60"/>
      <c r="AC10" s="60"/>
      <c r="AD10" s="2"/>
      <c r="AE10" s="2"/>
      <c r="AF10" s="2"/>
      <c r="AG10" s="2"/>
      <c r="AH10" s="4"/>
      <c r="AI10" s="4"/>
      <c r="AJ10" s="4"/>
      <c r="AK10" s="4"/>
      <c r="AL10" s="60">
        <f>データ!$U$6</f>
        <v>48482</v>
      </c>
      <c r="AM10" s="60"/>
      <c r="AN10" s="60"/>
      <c r="AO10" s="60"/>
      <c r="AP10" s="60"/>
      <c r="AQ10" s="60"/>
      <c r="AR10" s="60"/>
      <c r="AS10" s="60"/>
      <c r="AT10" s="51">
        <f>データ!$V$6</f>
        <v>11.59</v>
      </c>
      <c r="AU10" s="52"/>
      <c r="AV10" s="52"/>
      <c r="AW10" s="52"/>
      <c r="AX10" s="52"/>
      <c r="AY10" s="52"/>
      <c r="AZ10" s="52"/>
      <c r="BA10" s="52"/>
      <c r="BB10" s="53">
        <f>データ!$W$6</f>
        <v>4183.09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7" t="s">
        <v>106</v>
      </c>
      <c r="BM16" s="98"/>
      <c r="BN16" s="98"/>
      <c r="BO16" s="98"/>
      <c r="BP16" s="98"/>
      <c r="BQ16" s="98"/>
      <c r="BR16" s="98"/>
      <c r="BS16" s="98"/>
      <c r="BT16" s="98"/>
      <c r="BU16" s="98"/>
      <c r="BV16" s="98"/>
      <c r="BW16" s="98"/>
      <c r="BX16" s="98"/>
      <c r="BY16" s="98"/>
      <c r="BZ16" s="9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7"/>
      <c r="BM17" s="98"/>
      <c r="BN17" s="98"/>
      <c r="BO17" s="98"/>
      <c r="BP17" s="98"/>
      <c r="BQ17" s="98"/>
      <c r="BR17" s="98"/>
      <c r="BS17" s="98"/>
      <c r="BT17" s="98"/>
      <c r="BU17" s="98"/>
      <c r="BV17" s="98"/>
      <c r="BW17" s="98"/>
      <c r="BX17" s="98"/>
      <c r="BY17" s="98"/>
      <c r="BZ17" s="9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7"/>
      <c r="BM18" s="98"/>
      <c r="BN18" s="98"/>
      <c r="BO18" s="98"/>
      <c r="BP18" s="98"/>
      <c r="BQ18" s="98"/>
      <c r="BR18" s="98"/>
      <c r="BS18" s="98"/>
      <c r="BT18" s="98"/>
      <c r="BU18" s="98"/>
      <c r="BV18" s="98"/>
      <c r="BW18" s="98"/>
      <c r="BX18" s="98"/>
      <c r="BY18" s="98"/>
      <c r="BZ18" s="9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7"/>
      <c r="BM19" s="98"/>
      <c r="BN19" s="98"/>
      <c r="BO19" s="98"/>
      <c r="BP19" s="98"/>
      <c r="BQ19" s="98"/>
      <c r="BR19" s="98"/>
      <c r="BS19" s="98"/>
      <c r="BT19" s="98"/>
      <c r="BU19" s="98"/>
      <c r="BV19" s="98"/>
      <c r="BW19" s="98"/>
      <c r="BX19" s="98"/>
      <c r="BY19" s="98"/>
      <c r="BZ19" s="9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7"/>
      <c r="BM20" s="98"/>
      <c r="BN20" s="98"/>
      <c r="BO20" s="98"/>
      <c r="BP20" s="98"/>
      <c r="BQ20" s="98"/>
      <c r="BR20" s="98"/>
      <c r="BS20" s="98"/>
      <c r="BT20" s="98"/>
      <c r="BU20" s="98"/>
      <c r="BV20" s="98"/>
      <c r="BW20" s="98"/>
      <c r="BX20" s="98"/>
      <c r="BY20" s="98"/>
      <c r="BZ20" s="9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7"/>
      <c r="BM21" s="98"/>
      <c r="BN21" s="98"/>
      <c r="BO21" s="98"/>
      <c r="BP21" s="98"/>
      <c r="BQ21" s="98"/>
      <c r="BR21" s="98"/>
      <c r="BS21" s="98"/>
      <c r="BT21" s="98"/>
      <c r="BU21" s="98"/>
      <c r="BV21" s="98"/>
      <c r="BW21" s="98"/>
      <c r="BX21" s="98"/>
      <c r="BY21" s="98"/>
      <c r="BZ21" s="9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7"/>
      <c r="BM22" s="98"/>
      <c r="BN22" s="98"/>
      <c r="BO22" s="98"/>
      <c r="BP22" s="98"/>
      <c r="BQ22" s="98"/>
      <c r="BR22" s="98"/>
      <c r="BS22" s="98"/>
      <c r="BT22" s="98"/>
      <c r="BU22" s="98"/>
      <c r="BV22" s="98"/>
      <c r="BW22" s="98"/>
      <c r="BX22" s="98"/>
      <c r="BY22" s="98"/>
      <c r="BZ22" s="9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7"/>
      <c r="BM23" s="98"/>
      <c r="BN23" s="98"/>
      <c r="BO23" s="98"/>
      <c r="BP23" s="98"/>
      <c r="BQ23" s="98"/>
      <c r="BR23" s="98"/>
      <c r="BS23" s="98"/>
      <c r="BT23" s="98"/>
      <c r="BU23" s="98"/>
      <c r="BV23" s="98"/>
      <c r="BW23" s="98"/>
      <c r="BX23" s="98"/>
      <c r="BY23" s="98"/>
      <c r="BZ23" s="9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7"/>
      <c r="BM24" s="98"/>
      <c r="BN24" s="98"/>
      <c r="BO24" s="98"/>
      <c r="BP24" s="98"/>
      <c r="BQ24" s="98"/>
      <c r="BR24" s="98"/>
      <c r="BS24" s="98"/>
      <c r="BT24" s="98"/>
      <c r="BU24" s="98"/>
      <c r="BV24" s="98"/>
      <c r="BW24" s="98"/>
      <c r="BX24" s="98"/>
      <c r="BY24" s="98"/>
      <c r="BZ24" s="9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7"/>
      <c r="BM25" s="98"/>
      <c r="BN25" s="98"/>
      <c r="BO25" s="98"/>
      <c r="BP25" s="98"/>
      <c r="BQ25" s="98"/>
      <c r="BR25" s="98"/>
      <c r="BS25" s="98"/>
      <c r="BT25" s="98"/>
      <c r="BU25" s="98"/>
      <c r="BV25" s="98"/>
      <c r="BW25" s="98"/>
      <c r="BX25" s="98"/>
      <c r="BY25" s="98"/>
      <c r="BZ25" s="9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7"/>
      <c r="BM26" s="98"/>
      <c r="BN26" s="98"/>
      <c r="BO26" s="98"/>
      <c r="BP26" s="98"/>
      <c r="BQ26" s="98"/>
      <c r="BR26" s="98"/>
      <c r="BS26" s="98"/>
      <c r="BT26" s="98"/>
      <c r="BU26" s="98"/>
      <c r="BV26" s="98"/>
      <c r="BW26" s="98"/>
      <c r="BX26" s="98"/>
      <c r="BY26" s="98"/>
      <c r="BZ26" s="9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7"/>
      <c r="BM27" s="98"/>
      <c r="BN27" s="98"/>
      <c r="BO27" s="98"/>
      <c r="BP27" s="98"/>
      <c r="BQ27" s="98"/>
      <c r="BR27" s="98"/>
      <c r="BS27" s="98"/>
      <c r="BT27" s="98"/>
      <c r="BU27" s="98"/>
      <c r="BV27" s="98"/>
      <c r="BW27" s="98"/>
      <c r="BX27" s="98"/>
      <c r="BY27" s="98"/>
      <c r="BZ27" s="9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7"/>
      <c r="BM28" s="98"/>
      <c r="BN28" s="98"/>
      <c r="BO28" s="98"/>
      <c r="BP28" s="98"/>
      <c r="BQ28" s="98"/>
      <c r="BR28" s="98"/>
      <c r="BS28" s="98"/>
      <c r="BT28" s="98"/>
      <c r="BU28" s="98"/>
      <c r="BV28" s="98"/>
      <c r="BW28" s="98"/>
      <c r="BX28" s="98"/>
      <c r="BY28" s="98"/>
      <c r="BZ28" s="9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7"/>
      <c r="BM29" s="98"/>
      <c r="BN29" s="98"/>
      <c r="BO29" s="98"/>
      <c r="BP29" s="98"/>
      <c r="BQ29" s="98"/>
      <c r="BR29" s="98"/>
      <c r="BS29" s="98"/>
      <c r="BT29" s="98"/>
      <c r="BU29" s="98"/>
      <c r="BV29" s="98"/>
      <c r="BW29" s="98"/>
      <c r="BX29" s="98"/>
      <c r="BY29" s="98"/>
      <c r="BZ29" s="9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7"/>
      <c r="BM30" s="98"/>
      <c r="BN30" s="98"/>
      <c r="BO30" s="98"/>
      <c r="BP30" s="98"/>
      <c r="BQ30" s="98"/>
      <c r="BR30" s="98"/>
      <c r="BS30" s="98"/>
      <c r="BT30" s="98"/>
      <c r="BU30" s="98"/>
      <c r="BV30" s="98"/>
      <c r="BW30" s="98"/>
      <c r="BX30" s="98"/>
      <c r="BY30" s="98"/>
      <c r="BZ30" s="9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7"/>
      <c r="BM31" s="98"/>
      <c r="BN31" s="98"/>
      <c r="BO31" s="98"/>
      <c r="BP31" s="98"/>
      <c r="BQ31" s="98"/>
      <c r="BR31" s="98"/>
      <c r="BS31" s="98"/>
      <c r="BT31" s="98"/>
      <c r="BU31" s="98"/>
      <c r="BV31" s="98"/>
      <c r="BW31" s="98"/>
      <c r="BX31" s="98"/>
      <c r="BY31" s="98"/>
      <c r="BZ31" s="9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7"/>
      <c r="BM32" s="98"/>
      <c r="BN32" s="98"/>
      <c r="BO32" s="98"/>
      <c r="BP32" s="98"/>
      <c r="BQ32" s="98"/>
      <c r="BR32" s="98"/>
      <c r="BS32" s="98"/>
      <c r="BT32" s="98"/>
      <c r="BU32" s="98"/>
      <c r="BV32" s="98"/>
      <c r="BW32" s="98"/>
      <c r="BX32" s="98"/>
      <c r="BY32" s="98"/>
      <c r="BZ32" s="9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7"/>
      <c r="BM33" s="98"/>
      <c r="BN33" s="98"/>
      <c r="BO33" s="98"/>
      <c r="BP33" s="98"/>
      <c r="BQ33" s="98"/>
      <c r="BR33" s="98"/>
      <c r="BS33" s="98"/>
      <c r="BT33" s="98"/>
      <c r="BU33" s="98"/>
      <c r="BV33" s="98"/>
      <c r="BW33" s="98"/>
      <c r="BX33" s="98"/>
      <c r="BY33" s="98"/>
      <c r="BZ33" s="9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7"/>
      <c r="BM34" s="98"/>
      <c r="BN34" s="98"/>
      <c r="BO34" s="98"/>
      <c r="BP34" s="98"/>
      <c r="BQ34" s="98"/>
      <c r="BR34" s="98"/>
      <c r="BS34" s="98"/>
      <c r="BT34" s="98"/>
      <c r="BU34" s="98"/>
      <c r="BV34" s="98"/>
      <c r="BW34" s="98"/>
      <c r="BX34" s="98"/>
      <c r="BY34" s="98"/>
      <c r="BZ34" s="9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7"/>
      <c r="BM35" s="98"/>
      <c r="BN35" s="98"/>
      <c r="BO35" s="98"/>
      <c r="BP35" s="98"/>
      <c r="BQ35" s="98"/>
      <c r="BR35" s="98"/>
      <c r="BS35" s="98"/>
      <c r="BT35" s="98"/>
      <c r="BU35" s="98"/>
      <c r="BV35" s="98"/>
      <c r="BW35" s="98"/>
      <c r="BX35" s="98"/>
      <c r="BY35" s="98"/>
      <c r="BZ35" s="9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7"/>
      <c r="BM36" s="98"/>
      <c r="BN36" s="98"/>
      <c r="BO36" s="98"/>
      <c r="BP36" s="98"/>
      <c r="BQ36" s="98"/>
      <c r="BR36" s="98"/>
      <c r="BS36" s="98"/>
      <c r="BT36" s="98"/>
      <c r="BU36" s="98"/>
      <c r="BV36" s="98"/>
      <c r="BW36" s="98"/>
      <c r="BX36" s="98"/>
      <c r="BY36" s="98"/>
      <c r="BZ36" s="9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7"/>
      <c r="BM37" s="98"/>
      <c r="BN37" s="98"/>
      <c r="BO37" s="98"/>
      <c r="BP37" s="98"/>
      <c r="BQ37" s="98"/>
      <c r="BR37" s="98"/>
      <c r="BS37" s="98"/>
      <c r="BT37" s="98"/>
      <c r="BU37" s="98"/>
      <c r="BV37" s="98"/>
      <c r="BW37" s="98"/>
      <c r="BX37" s="98"/>
      <c r="BY37" s="98"/>
      <c r="BZ37" s="9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7"/>
      <c r="BM38" s="98"/>
      <c r="BN38" s="98"/>
      <c r="BO38" s="98"/>
      <c r="BP38" s="98"/>
      <c r="BQ38" s="98"/>
      <c r="BR38" s="98"/>
      <c r="BS38" s="98"/>
      <c r="BT38" s="98"/>
      <c r="BU38" s="98"/>
      <c r="BV38" s="98"/>
      <c r="BW38" s="98"/>
      <c r="BX38" s="98"/>
      <c r="BY38" s="98"/>
      <c r="BZ38" s="9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7"/>
      <c r="BM39" s="98"/>
      <c r="BN39" s="98"/>
      <c r="BO39" s="98"/>
      <c r="BP39" s="98"/>
      <c r="BQ39" s="98"/>
      <c r="BR39" s="98"/>
      <c r="BS39" s="98"/>
      <c r="BT39" s="98"/>
      <c r="BU39" s="98"/>
      <c r="BV39" s="98"/>
      <c r="BW39" s="98"/>
      <c r="BX39" s="98"/>
      <c r="BY39" s="98"/>
      <c r="BZ39" s="9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7"/>
      <c r="BM40" s="98"/>
      <c r="BN40" s="98"/>
      <c r="BO40" s="98"/>
      <c r="BP40" s="98"/>
      <c r="BQ40" s="98"/>
      <c r="BR40" s="98"/>
      <c r="BS40" s="98"/>
      <c r="BT40" s="98"/>
      <c r="BU40" s="98"/>
      <c r="BV40" s="98"/>
      <c r="BW40" s="98"/>
      <c r="BX40" s="98"/>
      <c r="BY40" s="98"/>
      <c r="BZ40" s="9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7"/>
      <c r="BM41" s="98"/>
      <c r="BN41" s="98"/>
      <c r="BO41" s="98"/>
      <c r="BP41" s="98"/>
      <c r="BQ41" s="98"/>
      <c r="BR41" s="98"/>
      <c r="BS41" s="98"/>
      <c r="BT41" s="98"/>
      <c r="BU41" s="98"/>
      <c r="BV41" s="98"/>
      <c r="BW41" s="98"/>
      <c r="BX41" s="98"/>
      <c r="BY41" s="98"/>
      <c r="BZ41" s="9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7"/>
      <c r="BM42" s="98"/>
      <c r="BN42" s="98"/>
      <c r="BO42" s="98"/>
      <c r="BP42" s="98"/>
      <c r="BQ42" s="98"/>
      <c r="BR42" s="98"/>
      <c r="BS42" s="98"/>
      <c r="BT42" s="98"/>
      <c r="BU42" s="98"/>
      <c r="BV42" s="98"/>
      <c r="BW42" s="98"/>
      <c r="BX42" s="98"/>
      <c r="BY42" s="98"/>
      <c r="BZ42" s="9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7"/>
      <c r="BM43" s="98"/>
      <c r="BN43" s="98"/>
      <c r="BO43" s="98"/>
      <c r="BP43" s="98"/>
      <c r="BQ43" s="98"/>
      <c r="BR43" s="98"/>
      <c r="BS43" s="98"/>
      <c r="BT43" s="98"/>
      <c r="BU43" s="98"/>
      <c r="BV43" s="98"/>
      <c r="BW43" s="98"/>
      <c r="BX43" s="98"/>
      <c r="BY43" s="98"/>
      <c r="BZ43" s="9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7"/>
      <c r="BM44" s="98"/>
      <c r="BN44" s="98"/>
      <c r="BO44" s="98"/>
      <c r="BP44" s="98"/>
      <c r="BQ44" s="98"/>
      <c r="BR44" s="98"/>
      <c r="BS44" s="98"/>
      <c r="BT44" s="98"/>
      <c r="BU44" s="98"/>
      <c r="BV44" s="98"/>
      <c r="BW44" s="98"/>
      <c r="BX44" s="98"/>
      <c r="BY44" s="98"/>
      <c r="BZ44" s="9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107</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PP8FRN/y6YvD08u3YqrcKZr28XUYWdG1PKsuhkXXmV3o7GJPLN8u2+M48eXvwxviDqTj8ODfphl262xI6kXgQ==" saltValue="Tw+NTbT55kRdX0codY69y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192023</v>
      </c>
      <c r="D6" s="34">
        <f t="shared" si="3"/>
        <v>46</v>
      </c>
      <c r="E6" s="34">
        <f t="shared" si="3"/>
        <v>1</v>
      </c>
      <c r="F6" s="34">
        <f t="shared" si="3"/>
        <v>0</v>
      </c>
      <c r="G6" s="34">
        <f t="shared" si="3"/>
        <v>1</v>
      </c>
      <c r="H6" s="34" t="str">
        <f t="shared" si="3"/>
        <v>山梨県　富士吉田市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62.41</v>
      </c>
      <c r="P6" s="35">
        <f t="shared" si="3"/>
        <v>98.99</v>
      </c>
      <c r="Q6" s="35">
        <f t="shared" si="3"/>
        <v>1501</v>
      </c>
      <c r="R6" s="35">
        <f t="shared" si="3"/>
        <v>49150</v>
      </c>
      <c r="S6" s="35">
        <f t="shared" si="3"/>
        <v>121.74</v>
      </c>
      <c r="T6" s="35">
        <f t="shared" si="3"/>
        <v>403.73</v>
      </c>
      <c r="U6" s="35">
        <f t="shared" si="3"/>
        <v>48482</v>
      </c>
      <c r="V6" s="35">
        <f t="shared" si="3"/>
        <v>11.59</v>
      </c>
      <c r="W6" s="35">
        <f t="shared" si="3"/>
        <v>4183.09</v>
      </c>
      <c r="X6" s="36">
        <f>IF(X7="",NA(),X7)</f>
        <v>104.93</v>
      </c>
      <c r="Y6" s="36">
        <f t="shared" ref="Y6:AG6" si="4">IF(Y7="",NA(),Y7)</f>
        <v>100.33</v>
      </c>
      <c r="Z6" s="36">
        <f t="shared" si="4"/>
        <v>103.66</v>
      </c>
      <c r="AA6" s="36">
        <f t="shared" si="4"/>
        <v>118.6</v>
      </c>
      <c r="AB6" s="36">
        <f t="shared" si="4"/>
        <v>118.25</v>
      </c>
      <c r="AC6" s="36">
        <f t="shared" si="4"/>
        <v>111.96</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3.62</v>
      </c>
      <c r="AP6" s="36">
        <f t="shared" si="5"/>
        <v>3.91</v>
      </c>
      <c r="AQ6" s="36">
        <f t="shared" si="5"/>
        <v>3.56</v>
      </c>
      <c r="AR6" s="36">
        <f t="shared" si="5"/>
        <v>2.74</v>
      </c>
      <c r="AS6" s="35" t="str">
        <f>IF(AS7="","",IF(AS7="-","【-】","【"&amp;SUBSTITUTE(TEXT(AS7,"#,##0.00"),"-","△")&amp;"】"))</f>
        <v>【1.05】</v>
      </c>
      <c r="AT6" s="36">
        <f>IF(AT7="",NA(),AT7)</f>
        <v>138.05000000000001</v>
      </c>
      <c r="AU6" s="36">
        <f t="shared" ref="AU6:BC6" si="6">IF(AU7="",NA(),AU7)</f>
        <v>161.55000000000001</v>
      </c>
      <c r="AV6" s="36">
        <f t="shared" si="6"/>
        <v>142.30000000000001</v>
      </c>
      <c r="AW6" s="36">
        <f t="shared" si="6"/>
        <v>175.55</v>
      </c>
      <c r="AX6" s="36">
        <f t="shared" si="6"/>
        <v>208.4</v>
      </c>
      <c r="AY6" s="36">
        <f t="shared" si="6"/>
        <v>335.95</v>
      </c>
      <c r="AZ6" s="36">
        <f t="shared" si="6"/>
        <v>371.31</v>
      </c>
      <c r="BA6" s="36">
        <f t="shared" si="6"/>
        <v>377.63</v>
      </c>
      <c r="BB6" s="36">
        <f t="shared" si="6"/>
        <v>357.34</v>
      </c>
      <c r="BC6" s="36">
        <f t="shared" si="6"/>
        <v>366.03</v>
      </c>
      <c r="BD6" s="35" t="str">
        <f>IF(BD7="","",IF(BD7="-","【-】","【"&amp;SUBSTITUTE(TEXT(BD7,"#,##0.00"),"-","△")&amp;"】"))</f>
        <v>【261.93】</v>
      </c>
      <c r="BE6" s="36">
        <f>IF(BE7="",NA(),BE7)</f>
        <v>671.31</v>
      </c>
      <c r="BF6" s="36">
        <f t="shared" ref="BF6:BN6" si="7">IF(BF7="",NA(),BF7)</f>
        <v>720.45</v>
      </c>
      <c r="BG6" s="36">
        <f t="shared" si="7"/>
        <v>717.79</v>
      </c>
      <c r="BH6" s="36">
        <f t="shared" si="7"/>
        <v>574.11</v>
      </c>
      <c r="BI6" s="36">
        <f t="shared" si="7"/>
        <v>583.21</v>
      </c>
      <c r="BJ6" s="36">
        <f t="shared" si="7"/>
        <v>319.82</v>
      </c>
      <c r="BK6" s="36">
        <f t="shared" si="7"/>
        <v>373.09</v>
      </c>
      <c r="BL6" s="36">
        <f t="shared" si="7"/>
        <v>364.71</v>
      </c>
      <c r="BM6" s="36">
        <f t="shared" si="7"/>
        <v>373.69</v>
      </c>
      <c r="BN6" s="36">
        <f t="shared" si="7"/>
        <v>370.12</v>
      </c>
      <c r="BO6" s="35" t="str">
        <f>IF(BO7="","",IF(BO7="-","【-】","【"&amp;SUBSTITUTE(TEXT(BO7,"#,##0.00"),"-","△")&amp;"】"))</f>
        <v>【270.46】</v>
      </c>
      <c r="BP6" s="36">
        <f>IF(BP7="",NA(),BP7)</f>
        <v>100.05</v>
      </c>
      <c r="BQ6" s="36">
        <f t="shared" ref="BQ6:BY6" si="8">IF(BQ7="",NA(),BQ7)</f>
        <v>94.56</v>
      </c>
      <c r="BR6" s="36">
        <f t="shared" si="8"/>
        <v>98.47</v>
      </c>
      <c r="BS6" s="36">
        <f t="shared" si="8"/>
        <v>118.01</v>
      </c>
      <c r="BT6" s="36">
        <f t="shared" si="8"/>
        <v>117.76</v>
      </c>
      <c r="BU6" s="36">
        <f t="shared" si="8"/>
        <v>105.21</v>
      </c>
      <c r="BV6" s="36">
        <f t="shared" si="8"/>
        <v>99.99</v>
      </c>
      <c r="BW6" s="36">
        <f t="shared" si="8"/>
        <v>100.65</v>
      </c>
      <c r="BX6" s="36">
        <f t="shared" si="8"/>
        <v>99.87</v>
      </c>
      <c r="BY6" s="36">
        <f t="shared" si="8"/>
        <v>100.42</v>
      </c>
      <c r="BZ6" s="35" t="str">
        <f>IF(BZ7="","",IF(BZ7="-","【-】","【"&amp;SUBSTITUTE(TEXT(BZ7,"#,##0.00"),"-","△")&amp;"】"))</f>
        <v>【103.91】</v>
      </c>
      <c r="CA6" s="36">
        <f>IF(CA7="",NA(),CA7)</f>
        <v>67.78</v>
      </c>
      <c r="CB6" s="36">
        <f t="shared" ref="CB6:CJ6" si="9">IF(CB7="",NA(),CB7)</f>
        <v>71.77</v>
      </c>
      <c r="CC6" s="36">
        <f t="shared" si="9"/>
        <v>68.95</v>
      </c>
      <c r="CD6" s="36">
        <f t="shared" si="9"/>
        <v>69.739999999999995</v>
      </c>
      <c r="CE6" s="36">
        <f t="shared" si="9"/>
        <v>72.53</v>
      </c>
      <c r="CF6" s="36">
        <f t="shared" si="9"/>
        <v>162.59</v>
      </c>
      <c r="CG6" s="36">
        <f t="shared" si="9"/>
        <v>171.15</v>
      </c>
      <c r="CH6" s="36">
        <f t="shared" si="9"/>
        <v>170.19</v>
      </c>
      <c r="CI6" s="36">
        <f t="shared" si="9"/>
        <v>171.81</v>
      </c>
      <c r="CJ6" s="36">
        <f t="shared" si="9"/>
        <v>171.67</v>
      </c>
      <c r="CK6" s="35" t="str">
        <f>IF(CK7="","",IF(CK7="-","【-】","【"&amp;SUBSTITUTE(TEXT(CK7,"#,##0.00"),"-","△")&amp;"】"))</f>
        <v>【167.11】</v>
      </c>
      <c r="CL6" s="36">
        <f>IF(CL7="",NA(),CL7)</f>
        <v>56.43</v>
      </c>
      <c r="CM6" s="36">
        <f t="shared" ref="CM6:CU6" si="10">IF(CM7="",NA(),CM7)</f>
        <v>54.7</v>
      </c>
      <c r="CN6" s="36">
        <f t="shared" si="10"/>
        <v>55.45</v>
      </c>
      <c r="CO6" s="36">
        <f t="shared" si="10"/>
        <v>56.08</v>
      </c>
      <c r="CP6" s="36">
        <f t="shared" si="10"/>
        <v>53.74</v>
      </c>
      <c r="CQ6" s="36">
        <f t="shared" si="10"/>
        <v>59.17</v>
      </c>
      <c r="CR6" s="36">
        <f t="shared" si="10"/>
        <v>58.53</v>
      </c>
      <c r="CS6" s="36">
        <f t="shared" si="10"/>
        <v>59.01</v>
      </c>
      <c r="CT6" s="36">
        <f t="shared" si="10"/>
        <v>60.03</v>
      </c>
      <c r="CU6" s="36">
        <f t="shared" si="10"/>
        <v>59.74</v>
      </c>
      <c r="CV6" s="35" t="str">
        <f>IF(CV7="","",IF(CV7="-","【-】","【"&amp;SUBSTITUTE(TEXT(CV7,"#,##0.00"),"-","△")&amp;"】"))</f>
        <v>【60.27】</v>
      </c>
      <c r="CW6" s="36">
        <f>IF(CW7="",NA(),CW7)</f>
        <v>79.31</v>
      </c>
      <c r="CX6" s="36">
        <f t="shared" ref="CX6:DF6" si="11">IF(CX7="",NA(),CX7)</f>
        <v>79.400000000000006</v>
      </c>
      <c r="CY6" s="36">
        <f t="shared" si="11"/>
        <v>79.45</v>
      </c>
      <c r="CZ6" s="36">
        <f t="shared" si="11"/>
        <v>79.459999999999994</v>
      </c>
      <c r="DA6" s="36">
        <f t="shared" si="11"/>
        <v>79.209999999999994</v>
      </c>
      <c r="DB6" s="36">
        <f t="shared" si="11"/>
        <v>87.6</v>
      </c>
      <c r="DC6" s="36">
        <f t="shared" si="11"/>
        <v>85.26</v>
      </c>
      <c r="DD6" s="36">
        <f t="shared" si="11"/>
        <v>85.37</v>
      </c>
      <c r="DE6" s="36">
        <f t="shared" si="11"/>
        <v>84.81</v>
      </c>
      <c r="DF6" s="36">
        <f t="shared" si="11"/>
        <v>84.8</v>
      </c>
      <c r="DG6" s="35" t="str">
        <f>IF(DG7="","",IF(DG7="-","【-】","【"&amp;SUBSTITUTE(TEXT(DG7,"#,##0.00"),"-","△")&amp;"】"))</f>
        <v>【89.92】</v>
      </c>
      <c r="DH6" s="36">
        <f>IF(DH7="",NA(),DH7)</f>
        <v>40.94</v>
      </c>
      <c r="DI6" s="36">
        <f t="shared" ref="DI6:DQ6" si="12">IF(DI7="",NA(),DI7)</f>
        <v>42.44</v>
      </c>
      <c r="DJ6" s="36">
        <f t="shared" si="12"/>
        <v>41</v>
      </c>
      <c r="DK6" s="36">
        <f t="shared" si="12"/>
        <v>42.49</v>
      </c>
      <c r="DL6" s="36">
        <f t="shared" si="12"/>
        <v>43.5</v>
      </c>
      <c r="DM6" s="36">
        <f t="shared" si="12"/>
        <v>45.25</v>
      </c>
      <c r="DN6" s="36">
        <f t="shared" si="12"/>
        <v>45.75</v>
      </c>
      <c r="DO6" s="36">
        <f t="shared" si="12"/>
        <v>46.9</v>
      </c>
      <c r="DP6" s="36">
        <f t="shared" si="12"/>
        <v>47.28</v>
      </c>
      <c r="DQ6" s="36">
        <f t="shared" si="12"/>
        <v>47.66</v>
      </c>
      <c r="DR6" s="35" t="str">
        <f>IF(DR7="","",IF(DR7="-","【-】","【"&amp;SUBSTITUTE(TEXT(DR7,"#,##0.00"),"-","△")&amp;"】"))</f>
        <v>【48.85】</v>
      </c>
      <c r="DS6" s="36">
        <f>IF(DS7="",NA(),DS7)</f>
        <v>12.13</v>
      </c>
      <c r="DT6" s="36">
        <f t="shared" ref="DT6:EB6" si="13">IF(DT7="",NA(),DT7)</f>
        <v>12.05</v>
      </c>
      <c r="DU6" s="36">
        <f t="shared" si="13"/>
        <v>13.67</v>
      </c>
      <c r="DV6" s="36">
        <f t="shared" si="13"/>
        <v>13.65</v>
      </c>
      <c r="DW6" s="36">
        <f t="shared" si="13"/>
        <v>14.38</v>
      </c>
      <c r="DX6" s="36">
        <f t="shared" si="13"/>
        <v>10.71</v>
      </c>
      <c r="DY6" s="36">
        <f t="shared" si="13"/>
        <v>10.54</v>
      </c>
      <c r="DZ6" s="36">
        <f t="shared" si="13"/>
        <v>12.03</v>
      </c>
      <c r="EA6" s="36">
        <f t="shared" si="13"/>
        <v>12.19</v>
      </c>
      <c r="EB6" s="36">
        <f t="shared" si="13"/>
        <v>15.1</v>
      </c>
      <c r="EC6" s="35" t="str">
        <f>IF(EC7="","",IF(EC7="-","【-】","【"&amp;SUBSTITUTE(TEXT(EC7,"#,##0.00"),"-","△")&amp;"】"))</f>
        <v>【17.80】</v>
      </c>
      <c r="ED6" s="36">
        <f>IF(ED7="",NA(),ED7)</f>
        <v>0.37</v>
      </c>
      <c r="EE6" s="36">
        <f t="shared" ref="EE6:EM6" si="14">IF(EE7="",NA(),EE7)</f>
        <v>0.13</v>
      </c>
      <c r="EF6" s="36">
        <f t="shared" si="14"/>
        <v>0.99</v>
      </c>
      <c r="EG6" s="36">
        <f t="shared" si="14"/>
        <v>0.05</v>
      </c>
      <c r="EH6" s="36">
        <f t="shared" si="14"/>
        <v>0.7</v>
      </c>
      <c r="EI6" s="36">
        <f t="shared" si="14"/>
        <v>0.72</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192023</v>
      </c>
      <c r="D7" s="38">
        <v>46</v>
      </c>
      <c r="E7" s="38">
        <v>1</v>
      </c>
      <c r="F7" s="38">
        <v>0</v>
      </c>
      <c r="G7" s="38">
        <v>1</v>
      </c>
      <c r="H7" s="38" t="s">
        <v>93</v>
      </c>
      <c r="I7" s="38" t="s">
        <v>94</v>
      </c>
      <c r="J7" s="38" t="s">
        <v>95</v>
      </c>
      <c r="K7" s="38" t="s">
        <v>96</v>
      </c>
      <c r="L7" s="38" t="s">
        <v>97</v>
      </c>
      <c r="M7" s="38" t="s">
        <v>98</v>
      </c>
      <c r="N7" s="39" t="s">
        <v>99</v>
      </c>
      <c r="O7" s="39">
        <v>62.41</v>
      </c>
      <c r="P7" s="39">
        <v>98.99</v>
      </c>
      <c r="Q7" s="39">
        <v>1501</v>
      </c>
      <c r="R7" s="39">
        <v>49150</v>
      </c>
      <c r="S7" s="39">
        <v>121.74</v>
      </c>
      <c r="T7" s="39">
        <v>403.73</v>
      </c>
      <c r="U7" s="39">
        <v>48482</v>
      </c>
      <c r="V7" s="39">
        <v>11.59</v>
      </c>
      <c r="W7" s="39">
        <v>4183.09</v>
      </c>
      <c r="X7" s="39">
        <v>104.93</v>
      </c>
      <c r="Y7" s="39">
        <v>100.33</v>
      </c>
      <c r="Z7" s="39">
        <v>103.66</v>
      </c>
      <c r="AA7" s="39">
        <v>118.6</v>
      </c>
      <c r="AB7" s="39">
        <v>118.25</v>
      </c>
      <c r="AC7" s="39">
        <v>111.96</v>
      </c>
      <c r="AD7" s="39">
        <v>109.64</v>
      </c>
      <c r="AE7" s="39">
        <v>110.95</v>
      </c>
      <c r="AF7" s="39">
        <v>110.68</v>
      </c>
      <c r="AG7" s="39">
        <v>110.66</v>
      </c>
      <c r="AH7" s="39">
        <v>112.83</v>
      </c>
      <c r="AI7" s="39">
        <v>0</v>
      </c>
      <c r="AJ7" s="39">
        <v>0</v>
      </c>
      <c r="AK7" s="39">
        <v>0</v>
      </c>
      <c r="AL7" s="39">
        <v>0</v>
      </c>
      <c r="AM7" s="39">
        <v>0</v>
      </c>
      <c r="AN7" s="39">
        <v>0.41</v>
      </c>
      <c r="AO7" s="39">
        <v>3.62</v>
      </c>
      <c r="AP7" s="39">
        <v>3.91</v>
      </c>
      <c r="AQ7" s="39">
        <v>3.56</v>
      </c>
      <c r="AR7" s="39">
        <v>2.74</v>
      </c>
      <c r="AS7" s="39">
        <v>1.05</v>
      </c>
      <c r="AT7" s="39">
        <v>138.05000000000001</v>
      </c>
      <c r="AU7" s="39">
        <v>161.55000000000001</v>
      </c>
      <c r="AV7" s="39">
        <v>142.30000000000001</v>
      </c>
      <c r="AW7" s="39">
        <v>175.55</v>
      </c>
      <c r="AX7" s="39">
        <v>208.4</v>
      </c>
      <c r="AY7" s="39">
        <v>335.95</v>
      </c>
      <c r="AZ7" s="39">
        <v>371.31</v>
      </c>
      <c r="BA7" s="39">
        <v>377.63</v>
      </c>
      <c r="BB7" s="39">
        <v>357.34</v>
      </c>
      <c r="BC7" s="39">
        <v>366.03</v>
      </c>
      <c r="BD7" s="39">
        <v>261.93</v>
      </c>
      <c r="BE7" s="39">
        <v>671.31</v>
      </c>
      <c r="BF7" s="39">
        <v>720.45</v>
      </c>
      <c r="BG7" s="39">
        <v>717.79</v>
      </c>
      <c r="BH7" s="39">
        <v>574.11</v>
      </c>
      <c r="BI7" s="39">
        <v>583.21</v>
      </c>
      <c r="BJ7" s="39">
        <v>319.82</v>
      </c>
      <c r="BK7" s="39">
        <v>373.09</v>
      </c>
      <c r="BL7" s="39">
        <v>364.71</v>
      </c>
      <c r="BM7" s="39">
        <v>373.69</v>
      </c>
      <c r="BN7" s="39">
        <v>370.12</v>
      </c>
      <c r="BO7" s="39">
        <v>270.45999999999998</v>
      </c>
      <c r="BP7" s="39">
        <v>100.05</v>
      </c>
      <c r="BQ7" s="39">
        <v>94.56</v>
      </c>
      <c r="BR7" s="39">
        <v>98.47</v>
      </c>
      <c r="BS7" s="39">
        <v>118.01</v>
      </c>
      <c r="BT7" s="39">
        <v>117.76</v>
      </c>
      <c r="BU7" s="39">
        <v>105.21</v>
      </c>
      <c r="BV7" s="39">
        <v>99.99</v>
      </c>
      <c r="BW7" s="39">
        <v>100.65</v>
      </c>
      <c r="BX7" s="39">
        <v>99.87</v>
      </c>
      <c r="BY7" s="39">
        <v>100.42</v>
      </c>
      <c r="BZ7" s="39">
        <v>103.91</v>
      </c>
      <c r="CA7" s="39">
        <v>67.78</v>
      </c>
      <c r="CB7" s="39">
        <v>71.77</v>
      </c>
      <c r="CC7" s="39">
        <v>68.95</v>
      </c>
      <c r="CD7" s="39">
        <v>69.739999999999995</v>
      </c>
      <c r="CE7" s="39">
        <v>72.53</v>
      </c>
      <c r="CF7" s="39">
        <v>162.59</v>
      </c>
      <c r="CG7" s="39">
        <v>171.15</v>
      </c>
      <c r="CH7" s="39">
        <v>170.19</v>
      </c>
      <c r="CI7" s="39">
        <v>171.81</v>
      </c>
      <c r="CJ7" s="39">
        <v>171.67</v>
      </c>
      <c r="CK7" s="39">
        <v>167.11</v>
      </c>
      <c r="CL7" s="39">
        <v>56.43</v>
      </c>
      <c r="CM7" s="39">
        <v>54.7</v>
      </c>
      <c r="CN7" s="39">
        <v>55.45</v>
      </c>
      <c r="CO7" s="39">
        <v>56.08</v>
      </c>
      <c r="CP7" s="39">
        <v>53.74</v>
      </c>
      <c r="CQ7" s="39">
        <v>59.17</v>
      </c>
      <c r="CR7" s="39">
        <v>58.53</v>
      </c>
      <c r="CS7" s="39">
        <v>59.01</v>
      </c>
      <c r="CT7" s="39">
        <v>60.03</v>
      </c>
      <c r="CU7" s="39">
        <v>59.74</v>
      </c>
      <c r="CV7" s="39">
        <v>60.27</v>
      </c>
      <c r="CW7" s="39">
        <v>79.31</v>
      </c>
      <c r="CX7" s="39">
        <v>79.400000000000006</v>
      </c>
      <c r="CY7" s="39">
        <v>79.45</v>
      </c>
      <c r="CZ7" s="39">
        <v>79.459999999999994</v>
      </c>
      <c r="DA7" s="39">
        <v>79.209999999999994</v>
      </c>
      <c r="DB7" s="39">
        <v>87.6</v>
      </c>
      <c r="DC7" s="39">
        <v>85.26</v>
      </c>
      <c r="DD7" s="39">
        <v>85.37</v>
      </c>
      <c r="DE7" s="39">
        <v>84.81</v>
      </c>
      <c r="DF7" s="39">
        <v>84.8</v>
      </c>
      <c r="DG7" s="39">
        <v>89.92</v>
      </c>
      <c r="DH7" s="39">
        <v>40.94</v>
      </c>
      <c r="DI7" s="39">
        <v>42.44</v>
      </c>
      <c r="DJ7" s="39">
        <v>41</v>
      </c>
      <c r="DK7" s="39">
        <v>42.49</v>
      </c>
      <c r="DL7" s="39">
        <v>43.5</v>
      </c>
      <c r="DM7" s="39">
        <v>45.25</v>
      </c>
      <c r="DN7" s="39">
        <v>45.75</v>
      </c>
      <c r="DO7" s="39">
        <v>46.9</v>
      </c>
      <c r="DP7" s="39">
        <v>47.28</v>
      </c>
      <c r="DQ7" s="39">
        <v>47.66</v>
      </c>
      <c r="DR7" s="39">
        <v>48.85</v>
      </c>
      <c r="DS7" s="39">
        <v>12.13</v>
      </c>
      <c r="DT7" s="39">
        <v>12.05</v>
      </c>
      <c r="DU7" s="39">
        <v>13.67</v>
      </c>
      <c r="DV7" s="39">
        <v>13.65</v>
      </c>
      <c r="DW7" s="39">
        <v>14.38</v>
      </c>
      <c r="DX7" s="39">
        <v>10.71</v>
      </c>
      <c r="DY7" s="39">
        <v>10.54</v>
      </c>
      <c r="DZ7" s="39">
        <v>12.03</v>
      </c>
      <c r="EA7" s="39">
        <v>12.19</v>
      </c>
      <c r="EB7" s="39">
        <v>15.1</v>
      </c>
      <c r="EC7" s="39">
        <v>17.8</v>
      </c>
      <c r="ED7" s="39">
        <v>0.37</v>
      </c>
      <c r="EE7" s="39">
        <v>0.13</v>
      </c>
      <c r="EF7" s="39">
        <v>0.99</v>
      </c>
      <c r="EG7" s="39">
        <v>0.05</v>
      </c>
      <c r="EH7" s="39">
        <v>0.7</v>
      </c>
      <c r="EI7" s="39">
        <v>0.72</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2020-02-04T00:57:25Z</cp:lastPrinted>
  <dcterms:created xsi:type="dcterms:W3CDTF">2019-12-05T04:15:17Z</dcterms:created>
  <dcterms:modified xsi:type="dcterms:W3CDTF">2020-02-10T05:46:46Z</dcterms:modified>
  <cp:category/>
</cp:coreProperties>
</file>