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QJ166\Desktop\公営企業に係る経営比較分析表（平成３０年度決算）の分析等について（依頼）\提出様式\"/>
    </mc:Choice>
  </mc:AlternateContent>
  <workbookProtection workbookAlgorithmName="SHA-512" workbookHashValue="htybpBXqpSblDKj53wobNJGGDW2pKO5us6s/d3weTe61ONXPnobdGk9T8BD4ClmeISaS16oeMeDU2vtaZj+ygw==" workbookSaltValue="WhnSS0bAdyDxxxAYDmw66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<sst xmlns="http://schemas.openxmlformats.org/spreadsheetml/2006/main" count="228" uniqueCount="114">
  <si>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</si>
  <si>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</si>
  <si>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</si>
  <si>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</si>
  <si>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</si>
  <si>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</si>
  <si>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</si>
  <si>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</si>
  <si>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</si>
  <si>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</si>
  <si>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</si>
  <si>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</si>
  <si>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</si>
  <si>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</si>
  <si>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</si>
  <si>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</si>
  <si>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</si>
  <si>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</si>
  <si>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</si>
  <si>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</si>
  <si>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</si>
  <si>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</si>
  <si>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</si>
  <si>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</si>
  <si>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</si>
  <si>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</si>
  <si>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</si>
  <si>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</si>
  <si>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</si>
  <si>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</si>
  <si>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</si>
  <si>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</si>
  <si>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</si>
  <si>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</si>
  <si>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</si>
  <si>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</si>
  <si>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</si>
  <si>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</si>
  <si>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</si>
  <si>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</si>
  <si>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</si>
  <si>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</si>
  <si>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</si>
  <si>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</si>
  <si>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</si>
  <si>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</si>
  <si>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</si>
  <si>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</si>
  <si>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</si>
  <si>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</si>
  <si>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</si>
  <si>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</si>
  <si>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</si>
  <si>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</si>
  <si>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</si>
  <si>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</si>
  <si>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</si>
  <si>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</si>
  <si>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</si>
  <si>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</si>
  <si>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</si>
  <si>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</si>
  <si>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</si>
  <si>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</si>
  <si>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</si>
  <si>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</si>
  <si>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</si>
  <si>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</si>
  <si>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</si>
  <si>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</si>
  <si>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</si>
  <si>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</si>
  <si>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</si>
  <si>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</si>
  <si>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</si>
  <si>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</si>
  <si>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</si>
  <si>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</si>
  <si>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</si>
  <si>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</si>
  <si>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</si>
  <si>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</si>
  <si>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</si>
  <si>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</si>
  <si>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</si>
  <si>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</si>
  <si>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</si>
  <si>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</si>
  <si>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</si>
  <si>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</si>
  <si>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</si>
  <si>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</si>
  <si>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</si>
  <si>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</si>
  <si>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</si>
  <si>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</si>
  <si>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</si>
  <si>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</si>
  <si>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</si>
  <si>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</si>
  <si>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</si>
  <si>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</si>
  <si>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</si>
  <si>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</si>
  <si>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</si>
  <si>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</si>
  <si>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</si>
  <si>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</si>
  <si>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</si>
  <si>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</si>
  <si>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</si>
  <si>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当該事業は、本市の梯町・古関町限定であり平成９年４月の供用開始から２２年が経過した。今後は地域の実情を踏まえ、施設を適正に維持しながら経営努力を続けていくことが必要である。</t>
    <phoneticPr fontId="4"/>
  </si>
  <si>
    <t>施設の供用開始より２２年が経過し、施設の老朽化による機器の故障が目立ってきている。施設稼動に必要な故障箇所を優先し修繕を行っている。今後は施設の機能診断を行い、施設の更新や長寿命化を図っていく。</t>
    <phoneticPr fontId="4"/>
  </si>
  <si>
    <t>古関・梯地区は、過疎化・高齢化が進み、処理区域内人口が毎年減少しており、使用料収入が減少し、施設の維持管理費への充当が少なく財源の確保が困難である。市債の償還も長期にわたり継続するため、一般会計からの繰入金でほぼ維持している状況である。
今後も処理区域内人口の増加が見込めないため、これまでと同様に一般会計から繰入金が必要になってくると思われる。
収益的収支比率は、工事請負費、事業用器具修繕費等の増加に伴い、総費用が増加したことにより前年より増加しており、100%未満であることから、今後も経営改善に向けた取組みが必要である。
企業債残高対事業規模比率は、償還金元金の返済により、前年より減少している。
経費回収率は、維持管理費の増加により前年より微減しおり、100%を下回っているため、使用料見直しの検討なども必要になってくると思われる。
汚水処理原価は、若干の改善が見られたが、今後も経費削減に努める。
施設利用率は、汚水処理人口の減少に伴い、一日平均処理水量が減少することで減少傾向にある。</t>
    <rPh sb="183" eb="185">
      <t>コウジ</t>
    </rPh>
    <rPh sb="185" eb="187">
      <t>ウケオイ</t>
    </rPh>
    <rPh sb="187" eb="188">
      <t>ヒ</t>
    </rPh>
    <rPh sb="189" eb="192">
      <t>ジギョウヨウ</t>
    </rPh>
    <rPh sb="192" eb="194">
      <t>キグ</t>
    </rPh>
    <rPh sb="194" eb="196">
      <t>シュウゼン</t>
    </rPh>
    <rPh sb="196" eb="197">
      <t>ヒ</t>
    </rPh>
    <rPh sb="197" eb="198">
      <t>トウ</t>
    </rPh>
    <rPh sb="199" eb="201">
      <t>ゾウカ</t>
    </rPh>
    <rPh sb="202" eb="203">
      <t>トモナ</t>
    </rPh>
    <rPh sb="209" eb="211">
      <t>ゾウカ</t>
    </rPh>
    <rPh sb="222" eb="224">
      <t>ゾウカ</t>
    </rPh>
    <rPh sb="316" eb="318">
      <t>ゾウカ</t>
    </rPh>
    <rPh sb="326" eb="327">
      <t>ヘ</t>
    </rPh>
    <rPh sb="405" eb="407">
      <t>シセツ</t>
    </rPh>
    <rPh sb="407" eb="410">
      <t>リヨウリツ</t>
    </rPh>
    <rPh sb="412" eb="414">
      <t>オスイ</t>
    </rPh>
    <rPh sb="414" eb="416">
      <t>ショリ</t>
    </rPh>
    <rPh sb="416" eb="418">
      <t>ジンコウ</t>
    </rPh>
    <rPh sb="419" eb="421">
      <t>ゲンショウ</t>
    </rPh>
    <rPh sb="422" eb="423">
      <t>トモナ</t>
    </rPh>
    <rPh sb="425" eb="427">
      <t>イチニチ</t>
    </rPh>
    <rPh sb="427" eb="429">
      <t>ヘイキン</t>
    </rPh>
    <rPh sb="429" eb="431">
      <t>ショリ</t>
    </rPh>
    <rPh sb="431" eb="433">
      <t>スイリョウ</t>
    </rPh>
    <rPh sb="434" eb="436">
      <t>ゲンショウ</t>
    </rPh>
    <rPh sb="441" eb="443">
      <t>ゲンショウ</t>
    </rPh>
    <rPh sb="443" eb="445">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</si>
</sst>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32-44EC-ACF0-F4633925DD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232-44EC-ACF0-F4633925DD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28.02</c:v>
                </c:pt>
                <c:pt idx="1">
                  <c:v>26.88</c:v>
                </c:pt>
                <c:pt idx="2">
                  <c:v>26.88</c:v>
                </c:pt>
                <c:pt idx="3">
                  <c:v>24.61</c:v>
                </c:pt>
                <c:pt idx="4">
                  <c:v>23.61</c:v>
                </c:pt>
              </c:numCache>
            </c:numRef>
          </c:val>
          <c:extLst>
            <c:ext xmlns:c16="http://schemas.microsoft.com/office/drawing/2014/chart" uri="{C3380CC4-5D6E-409C-BE32-E72D297353CC}">
              <c16:uniqueId val="{00000000-A7BD-4A71-9FC5-9C433AA5AAA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7BD-4A71-9FC5-9C433AA5AAA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92.05</c:v>
                </c:pt>
                <c:pt idx="1">
                  <c:v>92.28</c:v>
                </c:pt>
                <c:pt idx="2">
                  <c:v>93.44</c:v>
                </c:pt>
                <c:pt idx="3">
                  <c:v>93.39</c:v>
                </c:pt>
                <c:pt idx="4">
                  <c:v>94.09</c:v>
                </c:pt>
              </c:numCache>
            </c:numRef>
          </c:val>
          <c:extLst>
            <c:ext xmlns:c16="http://schemas.microsoft.com/office/drawing/2014/chart" uri="{C3380CC4-5D6E-409C-BE32-E72D297353CC}">
              <c16:uniqueId val="{00000000-00DC-4FC0-B8F5-C9739E05F1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00DC-4FC0-B8F5-C9739E05F1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81.92</c:v>
                </c:pt>
                <c:pt idx="1">
                  <c:v>81.73</c:v>
                </c:pt>
                <c:pt idx="2">
                  <c:v>80.61</c:v>
                </c:pt>
                <c:pt idx="3">
                  <c:v>82.38</c:v>
                </c:pt>
                <c:pt idx="4">
                  <c:v>80.64</c:v>
                </c:pt>
              </c:numCache>
            </c:numRef>
          </c:val>
          <c:extLst>
            <c:ext xmlns:c16="http://schemas.microsoft.com/office/drawing/2014/chart" uri="{C3380CC4-5D6E-409C-BE32-E72D297353CC}">
              <c16:uniqueId val="{00000000-313C-4710-B5D5-83D8149C32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3C-4710-B5D5-83D8149C32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66-4A56-987F-E058E49C39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6-4A56-987F-E058E49C39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BC-4615-B200-37839E5AD45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BC-4615-B200-37839E5AD45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F-463E-9D6F-8919AEEC85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F-463E-9D6F-8919AEEC85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D7-4EBA-B43E-BDD5DBA892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D7-4EBA-B43E-BDD5DBA892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1074.5999999999999</c:v>
                </c:pt>
                <c:pt idx="1">
                  <c:v>973.48</c:v>
                </c:pt>
                <c:pt idx="2" formatCode="#,##0.00;&quot;△&quot;#,##0.00">
                  <c:v>872.88</c:v>
                </c:pt>
                <c:pt idx="3">
                  <c:v>671.08</c:v>
                </c:pt>
                <c:pt idx="4">
                  <c:v>631.88</c:v>
                </c:pt>
              </c:numCache>
            </c:numRef>
          </c:val>
          <c:extLst>
            <c:ext xmlns:c16="http://schemas.microsoft.com/office/drawing/2014/chart" uri="{C3380CC4-5D6E-409C-BE32-E72D297353CC}">
              <c16:uniqueId val="{00000000-6A4F-48DC-BA43-C50E8B52A9D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A4F-48DC-BA43-C50E8B52A9D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37.93</c:v>
                </c:pt>
                <c:pt idx="1">
                  <c:v>37.369999999999997</c:v>
                </c:pt>
                <c:pt idx="2">
                  <c:v>39.380000000000003</c:v>
                </c:pt>
                <c:pt idx="3">
                  <c:v>43.41</c:v>
                </c:pt>
                <c:pt idx="4">
                  <c:v>40.46</c:v>
                </c:pt>
              </c:numCache>
            </c:numRef>
          </c:val>
          <c:extLst>
            <c:ext xmlns:c16="http://schemas.microsoft.com/office/drawing/2014/chart" uri="{C3380CC4-5D6E-409C-BE32-E72D297353CC}">
              <c16:uniqueId val="{00000000-DBB2-49FA-B3F1-7F7892FC1E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BB2-49FA-B3F1-7F7892FC1E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214.4</c:v>
                </c:pt>
                <c:pt idx="1">
                  <c:v>224.34</c:v>
                </c:pt>
                <c:pt idx="2">
                  <c:v>214.45</c:v>
                </c:pt>
                <c:pt idx="3">
                  <c:v>211.67</c:v>
                </c:pt>
                <c:pt idx="4">
                  <c:v>235.76</c:v>
                </c:pt>
              </c:numCache>
            </c:numRef>
          </c:val>
          <c:extLst>
            <c:ext xmlns:c16="http://schemas.microsoft.com/office/drawing/2014/chart" uri="{C3380CC4-5D6E-409C-BE32-E72D297353CC}">
              <c16:uniqueId val="{00000000-D17F-4E7E-9FC5-0254A20E6B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17F-4E7E-9FC5-0254A20E6B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甲府市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188774</v>
      </c>
      <c r="AM8" s="69"/>
      <c r="AN8" s="69"/>
      <c r="AO8" s="69"/>
      <c r="AP8" s="69"/>
      <c r="AQ8" s="69"/>
      <c r="AR8" s="69"/>
      <c r="AS8" s="69"/>
      <c r="AT8" s="68">
        <f>データ!T6</f>
        <v>212.47</v>
      </c>
      <c r="AU8" s="68"/>
      <c r="AV8" s="68"/>
      <c r="AW8" s="68"/>
      <c r="AX8" s="68"/>
      <c r="AY8" s="68"/>
      <c r="AZ8" s="68"/>
      <c r="BA8" s="68"/>
      <c r="BB8" s="68">
        <f>データ!U6</f>
        <v>888.47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0.13</v>
      </c>
      <c r="Q10" s="68"/>
      <c r="R10" s="68"/>
      <c r="S10" s="68"/>
      <c r="T10" s="68"/>
      <c r="U10" s="68"/>
      <c r="V10" s="68"/>
      <c r="W10" s="68">
        <f>データ!Q6</f>
        <v>100</v>
      </c>
      <c r="X10" s="68"/>
      <c r="Y10" s="68"/>
      <c r="Z10" s="68"/>
      <c r="AA10" s="68"/>
      <c r="AB10" s="68"/>
      <c r="AC10" s="68"/>
      <c r="AD10" s="69">
        <f>データ!R6</f>
        <v>4200</v>
      </c>
      <c r="AE10" s="69"/>
      <c r="AF10" s="69"/>
      <c r="AG10" s="69"/>
      <c r="AH10" s="69"/>
      <c r="AI10" s="69"/>
      <c r="AJ10" s="69"/>
      <c r="AK10" s="2"/>
      <c r="AL10" s="69">
        <f>データ!V6</f>
        <v>237</v>
      </c>
      <c r="AM10" s="69"/>
      <c r="AN10" s="69"/>
      <c r="AO10" s="69"/>
      <c r="AP10" s="69"/>
      <c r="AQ10" s="69"/>
      <c r="AR10" s="69"/>
      <c r="AS10" s="69"/>
      <c r="AT10" s="68">
        <f>データ!W6</f>
        <v>0.13</v>
      </c>
      <c r="AU10" s="68"/>
      <c r="AV10" s="68"/>
      <c r="AW10" s="68"/>
      <c r="AX10" s="68"/>
      <c r="AY10" s="68"/>
      <c r="AZ10" s="68"/>
      <c r="BA10" s="68"/>
      <c r="BB10" s="68">
        <f>データ!X6</f>
        <v>1823.08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H4MMcvHw76P8Cn47wSeqFlSxWxOk9fHvKiZa0uiX9uoiPnRo8fIkFT8heUDVl7yn+2lbpmHsLEHYdbdFUKE5Q==" saltValue="OW866i7/2Wgf9X68tIwV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192015</v>
      </c>
      <c r="D6" s="33">
        <f t="shared" si="3"/>
        <v>47</v>
      </c>
      <c r="E6" s="33">
        <f t="shared" si="3"/>
        <v>17</v>
      </c>
      <c r="F6" s="33">
        <f t="shared" si="3"/>
        <v>5</v>
      </c>
      <c r="G6" s="33">
        <f t="shared" si="3"/>
        <v>0</v>
      </c>
      <c r="H6" s="33" t="str">
        <f t="shared" si="3"/>
        <v>山梨県　甲府市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0.13</v>
      </c>
      <c r="Q6" s="34">
        <f t="shared" si="3"/>
        <v>100</v>
      </c>
      <c r="R6" s="34">
        <f t="shared" si="3"/>
        <v>4200</v>
      </c>
      <c r="S6" s="34">
        <f t="shared" si="3"/>
        <v>188774</v>
      </c>
      <c r="T6" s="34">
        <f t="shared" si="3"/>
        <v>212.47</v>
      </c>
      <c r="U6" s="34">
        <f t="shared" si="3"/>
        <v>888.47</v>
      </c>
      <c r="V6" s="34">
        <f t="shared" si="3"/>
        <v>237</v>
      </c>
      <c r="W6" s="34">
        <f t="shared" si="3"/>
        <v>0.13</v>
      </c>
      <c r="X6" s="34">
        <f t="shared" si="3"/>
        <v>1823.08</v>
      </c>
      <c r="Y6" s="35">
        <f>IF(Y7="",NA(),Y7)</f>
        <v>81.92</v>
      </c>
      <c r="Z6" s="35">
        <f t="shared" ref="Z6:AH6" si="4">IF(Z7="",NA(),Z7)</f>
        <v>81.73</v>
      </c>
      <c r="AA6" s="35">
        <f t="shared" si="4"/>
        <v>80.61</v>
      </c>
      <c r="AB6" s="35">
        <f t="shared" si="4"/>
        <v>82.38</v>
      </c>
      <c r="AC6" s="35">
        <f t="shared" si="4"/>
        <v>80.64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1074.5999999999999</v>
      </c>
      <c r="BG6" s="35">
        <f t="shared" ref="BG6:BO6" si="7">IF(BG7="",NA(),BG7)</f>
        <v>973.48</v>
      </c>
      <c r="BH6" s="34">
        <f t="shared" si="7"/>
        <v>872.88</v>
      </c>
      <c r="BI6" s="35">
        <f t="shared" si="7"/>
        <v>671.08</v>
      </c>
      <c r="BJ6" s="35">
        <f t="shared" si="7"/>
        <v>631.88</v>
      </c>
      <c r="BK6" s="35">
        <f t="shared" si="7"/>
        <v>1044.8</v>
      </c>
      <c r="BL6" s="35">
        <f t="shared" si="7"/>
        <v>1081.8</v>
      </c>
      <c r="BM6" s="35">
        <f t="shared" si="7"/>
        <v>974.93</v>
      </c>
      <c r="BN6" s="35">
        <f t="shared" si="7"/>
        <v>855.8</v>
      </c>
      <c r="BO6" s="35">
        <f t="shared" si="7"/>
        <v>789.46</v>
      </c>
      <c r="BP6" s="34" t="str">
        <f>IF(BP7="","",IF(BP7="-","【-】","【"&amp;SUBSTITUTE(TEXT(BP7,"#,##0.00"),"-","△")&amp;"】"))</f>
        <v>【747.76】</v>
      </c>
      <c r="BQ6" s="35">
        <f>IF(BQ7="",NA(),BQ7)</f>
        <v>37.93</v>
      </c>
      <c r="BR6" s="35">
        <f t="shared" ref="BR6:BZ6" si="8">IF(BR7="",NA(),BR7)</f>
        <v>37.369999999999997</v>
      </c>
      <c r="BS6" s="35">
        <f t="shared" si="8"/>
        <v>39.380000000000003</v>
      </c>
      <c r="BT6" s="35">
        <f t="shared" si="8"/>
        <v>43.41</v>
      </c>
      <c r="BU6" s="35">
        <f t="shared" si="8"/>
        <v>40.46</v>
      </c>
      <c r="BV6" s="35">
        <f t="shared" si="8"/>
        <v>50.82</v>
      </c>
      <c r="BW6" s="35">
        <f t="shared" si="8"/>
        <v>52.19</v>
      </c>
      <c r="BX6" s="35">
        <f t="shared" si="8"/>
        <v>55.32</v>
      </c>
      <c r="BY6" s="35">
        <f t="shared" si="8"/>
        <v>59.8</v>
      </c>
      <c r="BZ6" s="35">
        <f t="shared" si="8"/>
        <v>57.77</v>
      </c>
      <c r="CA6" s="34" t="str">
        <f>IF(CA7="","",IF(CA7="-","【-】","【"&amp;SUBSTITUTE(TEXT(CA7,"#,##0.00"),"-","△")&amp;"】"))</f>
        <v>【59.51】</v>
      </c>
      <c r="CB6" s="35">
        <f>IF(CB7="",NA(),CB7)</f>
        <v>214.4</v>
      </c>
      <c r="CC6" s="35">
        <f t="shared" ref="CC6:CK6" si="9">IF(CC7="",NA(),CC7)</f>
        <v>224.34</v>
      </c>
      <c r="CD6" s="35">
        <f t="shared" si="9"/>
        <v>214.45</v>
      </c>
      <c r="CE6" s="35">
        <f t="shared" si="9"/>
        <v>211.67</v>
      </c>
      <c r="CF6" s="35">
        <f t="shared" si="9"/>
        <v>235.76</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28.02</v>
      </c>
      <c r="CN6" s="35">
        <f t="shared" ref="CN6:CV6" si="10">IF(CN7="",NA(),CN7)</f>
        <v>26.88</v>
      </c>
      <c r="CO6" s="35">
        <f t="shared" si="10"/>
        <v>26.88</v>
      </c>
      <c r="CP6" s="35">
        <f t="shared" si="10"/>
        <v>24.61</v>
      </c>
      <c r="CQ6" s="35">
        <f t="shared" si="10"/>
        <v>23.61</v>
      </c>
      <c r="CR6" s="35">
        <f t="shared" si="10"/>
        <v>53.24</v>
      </c>
      <c r="CS6" s="35">
        <f t="shared" si="10"/>
        <v>52.31</v>
      </c>
      <c r="CT6" s="35">
        <f t="shared" si="10"/>
        <v>60.65</v>
      </c>
      <c r="CU6" s="35">
        <f t="shared" si="10"/>
        <v>51.75</v>
      </c>
      <c r="CV6" s="35">
        <f t="shared" si="10"/>
        <v>50.68</v>
      </c>
      <c r="CW6" s="34" t="str">
        <f>IF(CW7="","",IF(CW7="-","【-】","【"&amp;SUBSTITUTE(TEXT(CW7,"#,##0.00"),"-","△")&amp;"】"))</f>
        <v>【52.23】</v>
      </c>
      <c r="CX6" s="35">
        <f>IF(CX7="",NA(),CX7)</f>
        <v>92.05</v>
      </c>
      <c r="CY6" s="35">
        <f t="shared" ref="CY6:DG6" si="11">IF(CY7="",NA(),CY7)</f>
        <v>92.28</v>
      </c>
      <c r="CZ6" s="35">
        <f t="shared" si="11"/>
        <v>93.44</v>
      </c>
      <c r="DA6" s="35">
        <f t="shared" si="11"/>
        <v>93.39</v>
      </c>
      <c r="DB6" s="35">
        <f t="shared" si="11"/>
        <v>94.09</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192015</v>
      </c>
      <c r="D7" s="37">
        <v>47</v>
      </c>
      <c r="E7" s="37">
        <v>17</v>
      </c>
      <c r="F7" s="37">
        <v>5</v>
      </c>
      <c r="G7" s="37">
        <v>0</v>
      </c>
      <c r="H7" s="37" t="s">
        <v>98</v>
      </c>
      <c r="I7" s="37" t="s">
        <v>99</v>
      </c>
      <c r="J7" s="37" t="s">
        <v>100</v>
      </c>
      <c r="K7" s="37" t="s">
        <v>101</v>
      </c>
      <c r="L7" s="37" t="s">
        <v>102</v>
      </c>
      <c r="M7" s="37" t="s">
        <v>103</v>
      </c>
      <c r="N7" s="38" t="s">
        <v>104</v>
      </c>
      <c r="O7" s="38" t="s">
        <v>105</v>
      </c>
      <c r="P7" s="38">
        <v>0.13</v>
      </c>
      <c r="Q7" s="38">
        <v>100</v>
      </c>
      <c r="R7" s="38">
        <v>4200</v>
      </c>
      <c r="S7" s="38">
        <v>188774</v>
      </c>
      <c r="T7" s="38">
        <v>212.47</v>
      </c>
      <c r="U7" s="38">
        <v>888.47</v>
      </c>
      <c r="V7" s="38">
        <v>237</v>
      </c>
      <c r="W7" s="38">
        <v>0.13</v>
      </c>
      <c r="X7" s="38">
        <v>1823.08</v>
      </c>
      <c r="Y7" s="38">
        <v>81.92</v>
      </c>
      <c r="Z7" s="38">
        <v>81.73</v>
      </c>
      <c r="AA7" s="38">
        <v>80.61</v>
      </c>
      <c r="AB7" s="38">
        <v>82.38</v>
      </c>
      <c r="AC7" s="38">
        <v>80.64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1074.5999999999999</v>
      </c>
      <c r="BG7" s="38">
        <v>973.48</v>
      </c>
      <c r="BH7" s="42">
        <v>872.88</v>
      </c>
      <c r="BI7" s="38">
        <v>671.08</v>
      </c>
      <c r="BJ7" s="38">
        <v>631.88</v>
      </c>
      <c r="BK7" s="38">
        <v>1044.8</v>
      </c>
      <c r="BL7" s="38">
        <v>1081.8</v>
      </c>
      <c r="BM7" s="38">
        <v>974.93</v>
      </c>
      <c r="BN7" s="38">
        <v>855.8</v>
      </c>
      <c r="BO7" s="38">
        <v>789.46</v>
      </c>
      <c r="BP7" s="38">
        <v>747.76</v>
      </c>
      <c r="BQ7" s="38">
        <v>37.93</v>
      </c>
      <c r="BR7" s="38">
        <v>37.369999999999997</v>
      </c>
      <c r="BS7" s="38">
        <v>39.380000000000003</v>
      </c>
      <c r="BT7" s="38">
        <v>43.41</v>
      </c>
      <c r="BU7" s="38">
        <v>40.46</v>
      </c>
      <c r="BV7" s="38">
        <v>50.82</v>
      </c>
      <c r="BW7" s="38">
        <v>52.19</v>
      </c>
      <c r="BX7" s="38">
        <v>55.32</v>
      </c>
      <c r="BY7" s="38">
        <v>59.8</v>
      </c>
      <c r="BZ7" s="38">
        <v>57.77</v>
      </c>
      <c r="CA7" s="38">
        <v>59.51</v>
      </c>
      <c r="CB7" s="38">
        <v>214.4</v>
      </c>
      <c r="CC7" s="38">
        <v>224.34</v>
      </c>
      <c r="CD7" s="38">
        <v>214.45</v>
      </c>
      <c r="CE7" s="38">
        <v>211.67</v>
      </c>
      <c r="CF7" s="38">
        <v>235.76</v>
      </c>
      <c r="CG7" s="38">
        <v>300.52</v>
      </c>
      <c r="CH7" s="38">
        <v>296.14</v>
      </c>
      <c r="CI7" s="38">
        <v>283.17</v>
      </c>
      <c r="CJ7" s="38">
        <v>263.76</v>
      </c>
      <c r="CK7" s="38">
        <v>274.35000000000002</v>
      </c>
      <c r="CL7" s="38">
        <v>261.45999999999998</v>
      </c>
      <c r="CM7" s="38">
        <v>28.02</v>
      </c>
      <c r="CN7" s="38">
        <v>26.88</v>
      </c>
      <c r="CO7" s="38">
        <v>26.88</v>
      </c>
      <c r="CP7" s="38">
        <v>24.61</v>
      </c>
      <c r="CQ7" s="38">
        <v>23.61</v>
      </c>
      <c r="CR7" s="38">
        <v>53.24</v>
      </c>
      <c r="CS7" s="38">
        <v>52.31</v>
      </c>
      <c r="CT7" s="38">
        <v>60.65</v>
      </c>
      <c r="CU7" s="38">
        <v>51.75</v>
      </c>
      <c r="CV7" s="38">
        <v>50.68</v>
      </c>
      <c r="CW7" s="38">
        <v>52.23</v>
      </c>
      <c r="CX7" s="38">
        <v>92.05</v>
      </c>
      <c r="CY7" s="38">
        <v>92.28</v>
      </c>
      <c r="CZ7" s="38">
        <v>93.44</v>
      </c>
      <c r="DA7" s="38">
        <v>93.39</v>
      </c>
      <c r="DB7" s="38">
        <v>94.09</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QJ166</cp:lastModifiedBy>
  <cp:lastPrinted>2020-02-05T02:38:09Z</cp:lastPrinted>
  <dcterms:created xsi:type="dcterms:W3CDTF">2019-12-05T05:19:17Z</dcterms:created>
  <dcterms:modified xsi:type="dcterms:W3CDTF">2020-02-05T02:38:11Z</dcterms:modified>
  <cp:category/>
</cp:coreProperties>
</file>