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839\Desktop\★照会回答★\【2月5日まで】【依頼・2_5〆】公営企業に係る経営比較分析表（平成30年\03_県への回答\"/>
    </mc:Choice>
  </mc:AlternateContent>
  <workbookProtection workbookAlgorithmName="SHA-512" workbookHashValue="eL/s6l1FRggykARVJnKLzBYL0SPL/pH1t7p1fVkCsDMf43Fx6NHOtzWhUWF2ISmeYTIoq6rAYKyRGc8VSgZnFA==" workbookSaltValue="h7jZ/almhoeATsSaQ2PH4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P10" i="4"/>
  <c r="BB8" i="4"/>
  <c r="AT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<sst xmlns="http://schemas.openxmlformats.org/spreadsheetml/2006/main" count="223" uniqueCount="111">
  <si>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</si>
  <si>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</si>
  <si>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</si>
  <si>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</si>
  <si>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</si>
  <si>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</si>
  <si>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</si>
  <si>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</si>
  <si>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</si>
  <si>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</si>
  <si>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</si>
  <si>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</si>
  <si>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</si>
  <si>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</si>
  <si>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</si>
  <si>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</si>
  <si>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</si>
  <si>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</si>
  <si>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</si>
  <si>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</si>
  <si>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</si>
  <si>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</si>
  <si>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</si>
  <si>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</si>
  <si>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</si>
  <si>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</si>
  <si>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</si>
  <si>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</si>
  <si>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</si>
  <si>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</si>
  <si>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</si>
  <si>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</si>
  <si>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</si>
  <si>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</si>
  <si>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</si>
  <si>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</si>
  <si>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</si>
  <si>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</si>
  <si>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</si>
  <si>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</si>
  <si>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</si>
  <si>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</si>
  <si>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</si>
  <si>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</si>
  <si>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</si>
  <si>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</si>
  <si>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</si>
  <si>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</si>
  <si>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</si>
  <si>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</si>
  <si>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</si>
  <si>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</si>
  <si>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</si>
  <si>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</si>
  <si>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</si>
  <si>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</si>
  <si>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</si>
  <si>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</si>
  <si>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</si>
  <si>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</si>
  <si>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</si>
  <si>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</si>
  <si>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</si>
  <si>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</si>
  <si>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</si>
  <si>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</si>
  <si>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</si>
  <si>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</si>
  <si>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</si>
  <si>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</si>
  <si>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</si>
  <si>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</si>
  <si>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</si>
  <si>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</si>
  <si>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</si>
  <si>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</si>
  <si>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</si>
  <si>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</si>
  <si>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</si>
  <si>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</si>
  <si>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</si>
  <si>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</si>
  <si>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</si>
  <si>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</si>
  <si>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</si>
  <si>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</si>
  <si>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</si>
  <si>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</si>
  <si>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</si>
  <si>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</si>
  <si>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</si>
  <si>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</si>
  <si>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</si>
  <si>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</si>
  <si>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</si>
  <si>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</si>
  <si>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</si>
  <si>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</si>
  <si>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</si>
  <si>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</si>
  <si>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</si>
  <si>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</si>
  <si>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</si>
  <si>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</si>
  <si>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</si>
  <si>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</si>
  <si>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</si>
  <si>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</si>
  <si>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有形固定資産減価償却率及び管渠老朽化率は、建設からの経過年数が短いため、低い数値となっている。
管渠改善率は、法定耐用年数を経過した管渠がなく、改善を必要とする管渠が少ないため、類似団体と比較し低い数値となっている。
今後は、経過年数が増えていくことから、アセットマネジメントの手法を取り入れるなかで、施設の適切な維持管理を行うとともに、計画的・効率的に施設や管渠の更新を進めていく。
</t>
    <rPh sb="0" eb="2">
      <t>ユウケイ</t>
    </rPh>
    <rPh sb="2" eb="4">
      <t>コテイ</t>
    </rPh>
    <rPh sb="4" eb="6">
      <t>シサン</t>
    </rPh>
    <rPh sb="6" eb="8">
      <t>ゲンカ</t>
    </rPh>
    <rPh sb="8" eb="10">
      <t>ショウキャク</t>
    </rPh>
    <rPh sb="10" eb="11">
      <t>リツ</t>
    </rPh>
    <rPh sb="11" eb="12">
      <t>オヨ</t>
    </rPh>
    <rPh sb="13" eb="14">
      <t>カン</t>
    </rPh>
    <rPh sb="14" eb="15">
      <t>キョ</t>
    </rPh>
    <rPh sb="15" eb="18">
      <t>ロウキュウカ</t>
    </rPh>
    <rPh sb="18" eb="19">
      <t>リツ</t>
    </rPh>
    <rPh sb="21" eb="23">
      <t>ケンセツ</t>
    </rPh>
    <rPh sb="26" eb="28">
      <t>ケイカ</t>
    </rPh>
    <rPh sb="28" eb="30">
      <t>ネンスウ</t>
    </rPh>
    <rPh sb="31" eb="32">
      <t>ミジカ</t>
    </rPh>
    <rPh sb="36" eb="37">
      <t>ヒク</t>
    </rPh>
    <rPh sb="38" eb="40">
      <t>スウチ</t>
    </rPh>
    <rPh sb="48" eb="49">
      <t>カン</t>
    </rPh>
    <rPh sb="49" eb="50">
      <t>キョ</t>
    </rPh>
    <rPh sb="50" eb="52">
      <t>カイゼン</t>
    </rPh>
    <rPh sb="52" eb="53">
      <t>リツ</t>
    </rPh>
    <rPh sb="55" eb="57">
      <t>ホウテイ</t>
    </rPh>
    <rPh sb="57" eb="59">
      <t>タイヨウ</t>
    </rPh>
    <rPh sb="59" eb="61">
      <t>ネンスウ</t>
    </rPh>
    <rPh sb="62" eb="64">
      <t>ケイカ</t>
    </rPh>
    <rPh sb="66" eb="67">
      <t>カン</t>
    </rPh>
    <rPh sb="67" eb="68">
      <t>キョ</t>
    </rPh>
    <rPh sb="72" eb="74">
      <t>カイゼン</t>
    </rPh>
    <rPh sb="75" eb="77">
      <t>ヒツヨウ</t>
    </rPh>
    <rPh sb="80" eb="81">
      <t>カン</t>
    </rPh>
    <rPh sb="81" eb="82">
      <t>キョ</t>
    </rPh>
    <rPh sb="83" eb="84">
      <t>スク</t>
    </rPh>
    <rPh sb="89" eb="91">
      <t>ルイジ</t>
    </rPh>
    <rPh sb="91" eb="93">
      <t>ダンタイ</t>
    </rPh>
    <rPh sb="94" eb="96">
      <t>ヒカク</t>
    </rPh>
    <rPh sb="97" eb="98">
      <t>ヒク</t>
    </rPh>
    <rPh sb="99" eb="101">
      <t>スウチ</t>
    </rPh>
    <rPh sb="113" eb="115">
      <t>ケイカ</t>
    </rPh>
    <rPh sb="115" eb="117">
      <t>ネンスウ</t>
    </rPh>
    <rPh sb="118" eb="119">
      <t>フ</t>
    </rPh>
    <rPh sb="139" eb="141">
      <t>シュホウ</t>
    </rPh>
    <rPh sb="142" eb="143">
      <t>ト</t>
    </rPh>
    <rPh sb="144" eb="145">
      <t>イ</t>
    </rPh>
    <rPh sb="177" eb="179">
      <t>シセツ</t>
    </rPh>
    <phoneticPr fontId="4"/>
  </si>
  <si>
    <t>本市の下水道事業は、人口減少や節水機器の普及等に伴う水需要の減少傾向が継続する厳しい経営環境のなか、経営の健全化に努めてきた。引き続き、下水道使用料の増収に繋がるよう水洗化率の向上を図るとともに、費用を抑制し、経営基盤の強化に努める。
拡張期の事業であるため、保有資産も増大していくが、経営に影響を与えることのないよう、計画的・効率的に事業を実施していく。
今後も、経営戦略に基づき、中・長期視点に立った効果的な施設整備を実施し、健全で安定的な事業経営に努めていく。</t>
    <rPh sb="105" eb="107">
      <t>ケイエイ</t>
    </rPh>
    <rPh sb="107" eb="109">
      <t>キバン</t>
    </rPh>
    <rPh sb="110" eb="112">
      <t>キョウカ</t>
    </rPh>
    <rPh sb="113" eb="114">
      <t>ツト</t>
    </rPh>
    <rPh sb="160" eb="163">
      <t>ケイカクテキ</t>
    </rPh>
    <rPh sb="192" eb="193">
      <t>チュウ</t>
    </rPh>
    <rPh sb="194" eb="196">
      <t>チョウキ</t>
    </rPh>
    <rPh sb="196" eb="198">
      <t>シテン</t>
    </rPh>
    <rPh sb="199" eb="200">
      <t>タ</t>
    </rPh>
    <rPh sb="202" eb="205">
      <t>コウカテキ</t>
    </rPh>
    <rPh sb="206" eb="208">
      <t>シセツ</t>
    </rPh>
    <rPh sb="208" eb="210">
      <t>セイビ</t>
    </rPh>
    <rPh sb="211" eb="213">
      <t>ジッシ</t>
    </rPh>
    <phoneticPr fontId="4"/>
  </si>
  <si>
    <t>経常収支比率は、前年度に引き続き、100％を上回っており、下水道使用料や一般会計繰入金等の収益により費用は賄えているが、下水道使用料の減少が予想されるため、今後も更なる経営の効率性を高めていく必要がある。
流動比率は、類似団体平均値を上回っているものの、企業債残高が多額であるため、100％を下回っている。短期的な債務については、下水道使用料収入や一般会計繰入金・国庫補助金等で賄えていることから、支払能力は確保できている。
企業債残高対事業規模比率は、企業債の残高が影響し、前年度とほぼ変わらず高い比率である。
経費回収率の増加及び汚水処理原価の減少要因は、前年度に比較し、汚水処理費が減少したことによる。
施設利用率は、類似団体の平均より高く、処理量に合った施設能力・規模といえる。
水洗化率は、類似団体の平均より高い数値であるが、今後も効果的な普及活動を進め、水洗化率の向上を図る。</t>
    <rPh sb="70" eb="72">
      <t>ヨソウ</t>
    </rPh>
    <rPh sb="96" eb="98">
      <t>ヒツヨウ</t>
    </rPh>
    <rPh sb="109" eb="111">
      <t>ルイジ</t>
    </rPh>
    <rPh sb="111" eb="113">
      <t>ダンタイ</t>
    </rPh>
    <rPh sb="113" eb="116">
      <t>ヘイキンチ</t>
    </rPh>
    <rPh sb="117" eb="119">
      <t>ウワマワ</t>
    </rPh>
    <rPh sb="146" eb="148">
      <t>シタマワ</t>
    </rPh>
    <rPh sb="204" eb="206">
      <t>カクホ</t>
    </rPh>
    <rPh sb="227" eb="229">
      <t>キギョウ</t>
    </rPh>
    <rPh sb="229" eb="230">
      <t>サイ</t>
    </rPh>
    <rPh sb="231" eb="233">
      <t>ザンダカ</t>
    </rPh>
    <rPh sb="234" eb="236">
      <t>エイキョウ</t>
    </rPh>
    <rPh sb="263" eb="265">
      <t>ゾウカ</t>
    </rPh>
    <rPh sb="274" eb="276">
      <t>ゲンショウ</t>
    </rPh>
    <rPh sb="294" eb="296">
      <t>ゲンショウ</t>
    </rPh>
    <rPh sb="324" eb="326">
      <t>ショリ</t>
    </rPh>
    <rPh sb="326" eb="327">
      <t>リョウ</t>
    </rPh>
    <rPh sb="328" eb="329">
      <t>ア</t>
    </rPh>
    <rPh sb="331" eb="333">
      <t>シセツ</t>
    </rPh>
    <rPh sb="333" eb="335">
      <t>ノウリョク</t>
    </rPh>
    <rPh sb="336" eb="338">
      <t>キボ</t>
    </rPh>
    <rPh sb="383" eb="386">
      <t>スイセンカ</t>
    </rPh>
    <rPh sb="386" eb="387">
      <t>リツ</t>
    </rPh>
    <rPh sb="388" eb="390">
      <t>コウジョウ</t>
    </rPh>
    <rPh sb="391" eb="39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</si>
</sst>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0.01</c:v>
                </c:pt>
                <c:pt idx="2">
                  <c:v>0.01</c:v>
                </c:pt>
                <c:pt idx="3">
                  <c:v>0.01</c:v>
                </c:pt>
                <c:pt idx="4">
                  <c:v>0.01</c:v>
                </c:pt>
              </c:numCache>
            </c:numRef>
          </c:val>
          <c:extLst>
            <c:ext xmlns:c16="http://schemas.microsoft.com/office/drawing/2014/chart" uri="{C3380CC4-5D6E-409C-BE32-E72D297353CC}">
              <c16:uniqueId val="{00000000-4EDA-482A-8145-99EF7B79D9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EDA-482A-8145-99EF7B79D9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7.24</c:v>
                </c:pt>
                <c:pt idx="1">
                  <c:v>7.8</c:v>
                </c:pt>
                <c:pt idx="2">
                  <c:v>79.489999999999995</c:v>
                </c:pt>
                <c:pt idx="3">
                  <c:v>77.290000000000006</c:v>
                </c:pt>
                <c:pt idx="4">
                  <c:v>76.44</c:v>
                </c:pt>
              </c:numCache>
            </c:numRef>
          </c:val>
          <c:extLst>
            <c:ext xmlns:c16="http://schemas.microsoft.com/office/drawing/2014/chart" uri="{C3380CC4-5D6E-409C-BE32-E72D297353CC}">
              <c16:uniqueId val="{00000000-67C7-4CCC-8862-F8C40AEBA3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67C7-4CCC-8862-F8C40AEBA3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90.17</c:v>
                </c:pt>
                <c:pt idx="1">
                  <c:v>88.7</c:v>
                </c:pt>
                <c:pt idx="2">
                  <c:v>92.46</c:v>
                </c:pt>
                <c:pt idx="3">
                  <c:v>91.19</c:v>
                </c:pt>
                <c:pt idx="4">
                  <c:v>91.18</c:v>
                </c:pt>
              </c:numCache>
            </c:numRef>
          </c:val>
          <c:extLst>
            <c:ext xmlns:c16="http://schemas.microsoft.com/office/drawing/2014/chart" uri="{C3380CC4-5D6E-409C-BE32-E72D297353CC}">
              <c16:uniqueId val="{00000000-3FC9-44EB-9CD2-C96789CEB7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FC9-44EB-9CD2-C96789CEB7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113.4</c:v>
                </c:pt>
                <c:pt idx="1">
                  <c:v>128.44</c:v>
                </c:pt>
                <c:pt idx="2">
                  <c:v>109.66</c:v>
                </c:pt>
                <c:pt idx="3">
                  <c:v>107.8</c:v>
                </c:pt>
                <c:pt idx="4">
                  <c:v>110.85</c:v>
                </c:pt>
              </c:numCache>
            </c:numRef>
          </c:val>
          <c:extLst>
            <c:ext xmlns:c16="http://schemas.microsoft.com/office/drawing/2014/chart" uri="{C3380CC4-5D6E-409C-BE32-E72D297353CC}">
              <c16:uniqueId val="{00000000-4959-4A31-A9BC-C70E1A2B36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4959-4A31-A9BC-C70E1A2B36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c:v>
                </c:pt>
                <c:pt idx="1">
                  <c:v>17.73</c:v>
                </c:pt>
                <c:pt idx="2">
                  <c:v>19.25</c:v>
                </c:pt>
                <c:pt idx="3">
                  <c:v>20.53</c:v>
                </c:pt>
                <c:pt idx="4">
                  <c:v>22.01</c:v>
                </c:pt>
              </c:numCache>
            </c:numRef>
          </c:val>
          <c:extLst>
            <c:ext xmlns:c16="http://schemas.microsoft.com/office/drawing/2014/chart" uri="{C3380CC4-5D6E-409C-BE32-E72D297353CC}">
              <c16:uniqueId val="{00000000-ECF3-4D32-92E6-0B71588257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ECF3-4D32-92E6-0B71588257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8-4BF3-A563-689FD7D2D2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D228-4BF3-A563-689FD7D2D2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7-4CBF-BE2D-7991B26F14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0807-4CBF-BE2D-7991B26F14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80.58</c:v>
                </c:pt>
                <c:pt idx="1">
                  <c:v>66.319999999999993</c:v>
                </c:pt>
                <c:pt idx="2">
                  <c:v>71.11</c:v>
                </c:pt>
                <c:pt idx="3">
                  <c:v>82.82</c:v>
                </c:pt>
                <c:pt idx="4">
                  <c:v>84.13</c:v>
                </c:pt>
              </c:numCache>
            </c:numRef>
          </c:val>
          <c:extLst>
            <c:ext xmlns:c16="http://schemas.microsoft.com/office/drawing/2014/chart" uri="{C3380CC4-5D6E-409C-BE32-E72D297353CC}">
              <c16:uniqueId val="{00000000-E4CF-4BCE-946A-4D54CAEB26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E4CF-4BCE-946A-4D54CAEB26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1971.02</c:v>
                </c:pt>
                <c:pt idx="1">
                  <c:v>1994.64</c:v>
                </c:pt>
                <c:pt idx="2">
                  <c:v>2001.83</c:v>
                </c:pt>
                <c:pt idx="3">
                  <c:v>2110.84</c:v>
                </c:pt>
                <c:pt idx="4">
                  <c:v>2085.17</c:v>
                </c:pt>
              </c:numCache>
            </c:numRef>
          </c:val>
          <c:extLst>
            <c:ext xmlns:c16="http://schemas.microsoft.com/office/drawing/2014/chart" uri="{C3380CC4-5D6E-409C-BE32-E72D297353CC}">
              <c16:uniqueId val="{00000000-75F9-4E80-85CC-71D633DE4D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5F9-4E80-85CC-71D633DE4D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138.02000000000001</c:v>
                </c:pt>
                <c:pt idx="1">
                  <c:v>125.31</c:v>
                </c:pt>
                <c:pt idx="2">
                  <c:v>83.25</c:v>
                </c:pt>
                <c:pt idx="3">
                  <c:v>97.88</c:v>
                </c:pt>
                <c:pt idx="4">
                  <c:v>111.5</c:v>
                </c:pt>
              </c:numCache>
            </c:numRef>
          </c:val>
          <c:extLst>
            <c:ext xmlns:c16="http://schemas.microsoft.com/office/drawing/2014/chart" uri="{C3380CC4-5D6E-409C-BE32-E72D297353CC}">
              <c16:uniqueId val="{00000000-CF34-46A0-A04C-A962BADEE6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F34-46A0-A04C-A962BADEE6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126.13</c:v>
                </c:pt>
                <c:pt idx="1">
                  <c:v>139.01</c:v>
                </c:pt>
                <c:pt idx="2">
                  <c:v>210.35</c:v>
                </c:pt>
                <c:pt idx="3">
                  <c:v>176.48</c:v>
                </c:pt>
                <c:pt idx="4">
                  <c:v>154.99</c:v>
                </c:pt>
              </c:numCache>
            </c:numRef>
          </c:val>
          <c:extLst>
            <c:ext xmlns:c16="http://schemas.microsoft.com/office/drawing/2014/chart" uri="{C3380CC4-5D6E-409C-BE32-E72D297353CC}">
              <c16:uniqueId val="{00000000-B19E-4AF3-B813-2538ED951F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B19E-4AF3-B813-2538ED951F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7"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188774</v>
      </c>
      <c r="AM8" s="68"/>
      <c r="AN8" s="68"/>
      <c r="AO8" s="68"/>
      <c r="AP8" s="68"/>
      <c r="AQ8" s="68"/>
      <c r="AR8" s="68"/>
      <c r="AS8" s="68"/>
      <c r="AT8" s="67">
        <f>データ!T6</f>
        <v>212.47</v>
      </c>
      <c r="AU8" s="67"/>
      <c r="AV8" s="67"/>
      <c r="AW8" s="67"/>
      <c r="AX8" s="67"/>
      <c r="AY8" s="67"/>
      <c r="AZ8" s="67"/>
      <c r="BA8" s="67"/>
      <c r="BB8" s="67">
        <f>データ!U6</f>
        <v>888.47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39.200000000000003</v>
      </c>
      <c r="J10" s="67"/>
      <c r="K10" s="67"/>
      <c r="L10" s="67"/>
      <c r="M10" s="67"/>
      <c r="N10" s="67"/>
      <c r="O10" s="67"/>
      <c r="P10" s="67">
        <f>データ!P6</f>
        <v>12.64</v>
      </c>
      <c r="Q10" s="67"/>
      <c r="R10" s="67"/>
      <c r="S10" s="67"/>
      <c r="T10" s="67"/>
      <c r="U10" s="67"/>
      <c r="V10" s="67"/>
      <c r="W10" s="67">
        <f>データ!Q6</f>
        <v>42.04</v>
      </c>
      <c r="X10" s="67"/>
      <c r="Y10" s="67"/>
      <c r="Z10" s="67"/>
      <c r="AA10" s="67"/>
      <c r="AB10" s="67"/>
      <c r="AC10" s="67"/>
      <c r="AD10" s="68">
        <f>データ!R6</f>
        <v>2386</v>
      </c>
      <c r="AE10" s="68"/>
      <c r="AF10" s="68"/>
      <c r="AG10" s="68"/>
      <c r="AH10" s="68"/>
      <c r="AI10" s="68"/>
      <c r="AJ10" s="68"/>
      <c r="AK10" s="2"/>
      <c r="AL10" s="68">
        <f>データ!V6</f>
        <v>23746</v>
      </c>
      <c r="AM10" s="68"/>
      <c r="AN10" s="68"/>
      <c r="AO10" s="68"/>
      <c r="AP10" s="68"/>
      <c r="AQ10" s="68"/>
      <c r="AR10" s="68"/>
      <c r="AS10" s="68"/>
      <c r="AT10" s="67">
        <f>データ!W6</f>
        <v>8.35</v>
      </c>
      <c r="AU10" s="67"/>
      <c r="AV10" s="67"/>
      <c r="AW10" s="67"/>
      <c r="AX10" s="67"/>
      <c r="AY10" s="67"/>
      <c r="AZ10" s="67"/>
      <c r="BA10" s="67"/>
      <c r="BB10" s="67">
        <f>データ!X6</f>
        <v>2843.83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9dKu89I3U9ojimWrPEuIDljUZnpBs0lLRlBhnknWFXsmNLHiYV4GumqSX8Lvps0RwX7BZrQliE/6bKAI/2/f0g==" saltValue="qSv+SzyOYeicmO2In5gQ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192015</v>
      </c>
      <c r="D6" s="33">
        <f t="shared" si="3"/>
        <v>46</v>
      </c>
      <c r="E6" s="33">
        <f t="shared" si="3"/>
        <v>17</v>
      </c>
      <c r="F6" s="33">
        <f t="shared" si="3"/>
        <v>4</v>
      </c>
      <c r="G6" s="33">
        <f t="shared" si="3"/>
        <v>0</v>
      </c>
      <c r="H6" s="33" t="str">
        <f t="shared" si="3"/>
        <v>山梨県　甲府市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39.200000000000003</v>
      </c>
      <c r="P6" s="34">
        <f t="shared" si="3"/>
        <v>12.64</v>
      </c>
      <c r="Q6" s="34">
        <f t="shared" si="3"/>
        <v>42.04</v>
      </c>
      <c r="R6" s="34">
        <f t="shared" si="3"/>
        <v>2386</v>
      </c>
      <c r="S6" s="34">
        <f t="shared" si="3"/>
        <v>188774</v>
      </c>
      <c r="T6" s="34">
        <f t="shared" si="3"/>
        <v>212.47</v>
      </c>
      <c r="U6" s="34">
        <f t="shared" si="3"/>
        <v>888.47</v>
      </c>
      <c r="V6" s="34">
        <f t="shared" si="3"/>
        <v>23746</v>
      </c>
      <c r="W6" s="34">
        <f t="shared" si="3"/>
        <v>8.35</v>
      </c>
      <c r="X6" s="34">
        <f t="shared" si="3"/>
        <v>2843.83</v>
      </c>
      <c r="Y6" s="35">
        <f>IF(Y7="",NA(),Y7)</f>
        <v>113.4</v>
      </c>
      <c r="Z6" s="35">
        <f t="shared" ref="Z6:AH6" si="4">IF(Z7="",NA(),Z7)</f>
        <v>128.44</v>
      </c>
      <c r="AA6" s="35">
        <f t="shared" si="4"/>
        <v>109.66</v>
      </c>
      <c r="AB6" s="35">
        <f t="shared" si="4"/>
        <v>107.8</v>
      </c>
      <c r="AC6" s="35">
        <f t="shared" si="4"/>
        <v>110.85</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80.58</v>
      </c>
      <c r="AV6" s="35">
        <f t="shared" ref="AV6:BD6" si="6">IF(AV7="",NA(),AV7)</f>
        <v>66.319999999999993</v>
      </c>
      <c r="AW6" s="35">
        <f t="shared" si="6"/>
        <v>71.11</v>
      </c>
      <c r="AX6" s="35">
        <f t="shared" si="6"/>
        <v>82.82</v>
      </c>
      <c r="AY6" s="35">
        <f t="shared" si="6"/>
        <v>84.13</v>
      </c>
      <c r="AZ6" s="35">
        <f t="shared" si="6"/>
        <v>63.22</v>
      </c>
      <c r="BA6" s="35">
        <f t="shared" si="6"/>
        <v>49.07</v>
      </c>
      <c r="BB6" s="35">
        <f t="shared" si="6"/>
        <v>46.78</v>
      </c>
      <c r="BC6" s="35">
        <f t="shared" si="6"/>
        <v>47.44</v>
      </c>
      <c r="BD6" s="35">
        <f t="shared" si="6"/>
        <v>49.18</v>
      </c>
      <c r="BE6" s="34" t="str">
        <f>IF(BE7="","",IF(BE7="-","【-】","【"&amp;SUBSTITUTE(TEXT(BE7,"#,##0.00"),"-","△")&amp;"】"))</f>
        <v>【54.23】</v>
      </c>
      <c r="BF6" s="35">
        <f>IF(BF7="",NA(),BF7)</f>
        <v>1971.02</v>
      </c>
      <c r="BG6" s="35">
        <f t="shared" ref="BG6:BO6" si="7">IF(BG7="",NA(),BG7)</f>
        <v>1994.64</v>
      </c>
      <c r="BH6" s="35">
        <f t="shared" si="7"/>
        <v>2001.83</v>
      </c>
      <c r="BI6" s="35">
        <f t="shared" si="7"/>
        <v>2110.84</v>
      </c>
      <c r="BJ6" s="35">
        <f t="shared" si="7"/>
        <v>2085.17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138.02000000000001</v>
      </c>
      <c r="BR6" s="35">
        <f t="shared" ref="BR6:BZ6" si="8">IF(BR7="",NA(),BR7)</f>
        <v>125.31</v>
      </c>
      <c r="BS6" s="35">
        <f t="shared" si="8"/>
        <v>83.25</v>
      </c>
      <c r="BT6" s="35">
        <f t="shared" si="8"/>
        <v>97.88</v>
      </c>
      <c r="BU6" s="35">
        <f t="shared" si="8"/>
        <v>111.5</v>
      </c>
      <c r="BV6" s="35">
        <f t="shared" si="8"/>
        <v>66.56</v>
      </c>
      <c r="BW6" s="35">
        <f t="shared" si="8"/>
        <v>66.22</v>
      </c>
      <c r="BX6" s="35">
        <f t="shared" si="8"/>
        <v>69.87</v>
      </c>
      <c r="BY6" s="35">
        <f t="shared" si="8"/>
        <v>74.3</v>
      </c>
      <c r="BZ6" s="35">
        <f t="shared" si="8"/>
        <v>72.260000000000005</v>
      </c>
      <c r="CA6" s="34" t="str">
        <f>IF(CA7="","",IF(CA7="-","【-】","【"&amp;SUBSTITUTE(TEXT(CA7,"#,##0.00"),"-","△")&amp;"】"))</f>
        <v>【74.48】</v>
      </c>
      <c r="CB6" s="35">
        <f>IF(CB7="",NA(),CB7)</f>
        <v>126.13</v>
      </c>
      <c r="CC6" s="35">
        <f t="shared" ref="CC6:CK6" si="9">IF(CC7="",NA(),CC7)</f>
        <v>139.01</v>
      </c>
      <c r="CD6" s="35">
        <f t="shared" si="9"/>
        <v>210.35</v>
      </c>
      <c r="CE6" s="35">
        <f t="shared" si="9"/>
        <v>176.48</v>
      </c>
      <c r="CF6" s="35">
        <f t="shared" si="9"/>
        <v>154.99</v>
      </c>
      <c r="CG6" s="35">
        <f t="shared" si="9"/>
        <v>244.29</v>
      </c>
      <c r="CH6" s="35">
        <f t="shared" si="9"/>
        <v>246.72</v>
      </c>
      <c r="CI6" s="35">
        <f t="shared" si="9"/>
        <v>234.96</v>
      </c>
      <c r="CJ6" s="35">
        <f t="shared" si="9"/>
        <v>221.81</v>
      </c>
      <c r="CK6" s="35">
        <f t="shared" si="9"/>
        <v>230.02</v>
      </c>
      <c r="CL6" s="34" t="str">
        <f>IF(CL7="","",IF(CL7="-","【-】","【"&amp;SUBSTITUTE(TEXT(CL7,"#,##0.00"),"-","△")&amp;"】"))</f>
        <v>【219.46】</v>
      </c>
      <c r="CM6" s="35">
        <f>IF(CM7="",NA(),CM7)</f>
        <v>7.24</v>
      </c>
      <c r="CN6" s="35">
        <f t="shared" ref="CN6:CV6" si="10">IF(CN7="",NA(),CN7)</f>
        <v>7.8</v>
      </c>
      <c r="CO6" s="35">
        <f t="shared" si="10"/>
        <v>79.489999999999995</v>
      </c>
      <c r="CP6" s="35">
        <f t="shared" si="10"/>
        <v>77.290000000000006</v>
      </c>
      <c r="CQ6" s="35">
        <f t="shared" si="10"/>
        <v>76.44</v>
      </c>
      <c r="CR6" s="35">
        <f t="shared" si="10"/>
        <v>43.58</v>
      </c>
      <c r="CS6" s="35">
        <f t="shared" si="10"/>
        <v>41.35</v>
      </c>
      <c r="CT6" s="35">
        <f t="shared" si="10"/>
        <v>42.9</v>
      </c>
      <c r="CU6" s="35">
        <f t="shared" si="10"/>
        <v>43.36</v>
      </c>
      <c r="CV6" s="35">
        <f t="shared" si="10"/>
        <v>42.56</v>
      </c>
      <c r="CW6" s="34" t="str">
        <f>IF(CW7="","",IF(CW7="-","【-】","【"&amp;SUBSTITUTE(TEXT(CW7,"#,##0.00"),"-","△")&amp;"】"))</f>
        <v>【42.82】</v>
      </c>
      <c r="CX6" s="35">
        <f>IF(CX7="",NA(),CX7)</f>
        <v>90.17</v>
      </c>
      <c r="CY6" s="35">
        <f t="shared" ref="CY6:DG6" si="11">IF(CY7="",NA(),CY7)</f>
        <v>88.7</v>
      </c>
      <c r="CZ6" s="35">
        <f t="shared" si="11"/>
        <v>92.46</v>
      </c>
      <c r="DA6" s="35">
        <f t="shared" si="11"/>
        <v>91.19</v>
      </c>
      <c r="DB6" s="35">
        <f t="shared" si="11"/>
        <v>91.18</v>
      </c>
      <c r="DC6" s="35">
        <f t="shared" si="11"/>
        <v>82.35</v>
      </c>
      <c r="DD6" s="35">
        <f t="shared" si="11"/>
        <v>82.9</v>
      </c>
      <c r="DE6" s="35">
        <f t="shared" si="11"/>
        <v>83.5</v>
      </c>
      <c r="DF6" s="35">
        <f t="shared" si="11"/>
        <v>83.06</v>
      </c>
      <c r="DG6" s="35">
        <f t="shared" si="11"/>
        <v>83.32</v>
      </c>
      <c r="DH6" s="34" t="str">
        <f>IF(DH7="","",IF(DH7="-","【-】","【"&amp;SUBSTITUTE(TEXT(DH7,"#,##0.00"),"-","△")&amp;"】"))</f>
        <v>【83.36】</v>
      </c>
      <c r="DI6" s="35">
        <f>IF(DI7="",NA(),DI7)</f>
        <v>16</v>
      </c>
      <c r="DJ6" s="35">
        <f t="shared" ref="DJ6:DR6" si="12">IF(DJ7="",NA(),DJ7)</f>
        <v>17.73</v>
      </c>
      <c r="DK6" s="35">
        <f t="shared" si="12"/>
        <v>19.25</v>
      </c>
      <c r="DL6" s="35">
        <f t="shared" si="12"/>
        <v>20.53</v>
      </c>
      <c r="DM6" s="35">
        <f t="shared" si="12"/>
        <v>22.01</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5">
        <f>IF(EE7="",NA(),EE7)</f>
        <v>0.02</v>
      </c>
      <c r="EF6" s="35">
        <f t="shared" ref="EF6:EN6" si="14">IF(EF7="",NA(),EF7)</f>
        <v>0.01</v>
      </c>
      <c r="EG6" s="35">
        <f t="shared" si="14"/>
        <v>0.01</v>
      </c>
      <c r="EH6" s="35">
        <f t="shared" si="14"/>
        <v>0.01</v>
      </c>
      <c r="EI6" s="35">
        <f t="shared" si="14"/>
        <v>0.01</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192015</v>
      </c>
      <c r="D7" s="37">
        <v>46</v>
      </c>
      <c r="E7" s="37">
        <v>17</v>
      </c>
      <c r="F7" s="37">
        <v>4</v>
      </c>
      <c r="G7" s="37">
        <v>0</v>
      </c>
      <c r="H7" s="37" t="s">
        <v>96</v>
      </c>
      <c r="I7" s="37" t="s">
        <v>97</v>
      </c>
      <c r="J7" s="37" t="s">
        <v>98</v>
      </c>
      <c r="K7" s="37" t="s">
        <v>99</v>
      </c>
      <c r="L7" s="37" t="s">
        <v>100</v>
      </c>
      <c r="M7" s="37" t="s">
        <v>101</v>
      </c>
      <c r="N7" s="38" t="s">
        <v>102</v>
      </c>
      <c r="O7" s="38">
        <v>39.200000000000003</v>
      </c>
      <c r="P7" s="38">
        <v>12.64</v>
      </c>
      <c r="Q7" s="38">
        <v>42.04</v>
      </c>
      <c r="R7" s="38">
        <v>2386</v>
      </c>
      <c r="S7" s="38">
        <v>188774</v>
      </c>
      <c r="T7" s="38">
        <v>212.47</v>
      </c>
      <c r="U7" s="38">
        <v>888.47</v>
      </c>
      <c r="V7" s="38">
        <v>23746</v>
      </c>
      <c r="W7" s="38">
        <v>8.35</v>
      </c>
      <c r="X7" s="38">
        <v>2843.83</v>
      </c>
      <c r="Y7" s="38">
        <v>113.4</v>
      </c>
      <c r="Z7" s="38">
        <v>128.44</v>
      </c>
      <c r="AA7" s="38">
        <v>109.66</v>
      </c>
      <c r="AB7" s="38">
        <v>107.8</v>
      </c>
      <c r="AC7" s="38">
        <v>110.85</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80.58</v>
      </c>
      <c r="AV7" s="38">
        <v>66.319999999999993</v>
      </c>
      <c r="AW7" s="38">
        <v>71.11</v>
      </c>
      <c r="AX7" s="38">
        <v>82.82</v>
      </c>
      <c r="AY7" s="38">
        <v>84.13</v>
      </c>
      <c r="AZ7" s="38">
        <v>63.22</v>
      </c>
      <c r="BA7" s="38">
        <v>49.07</v>
      </c>
      <c r="BB7" s="38">
        <v>46.78</v>
      </c>
      <c r="BC7" s="38">
        <v>47.44</v>
      </c>
      <c r="BD7" s="38">
        <v>49.18</v>
      </c>
      <c r="BE7" s="38">
        <v>54.23</v>
      </c>
      <c r="BF7" s="38">
        <v>1971.02</v>
      </c>
      <c r="BG7" s="38">
        <v>1994.64</v>
      </c>
      <c r="BH7" s="38">
        <v>2001.83</v>
      </c>
      <c r="BI7" s="38">
        <v>2110.84</v>
      </c>
      <c r="BJ7" s="38">
        <v>2085.17</v>
      </c>
      <c r="BK7" s="38">
        <v>1436</v>
      </c>
      <c r="BL7" s="38">
        <v>1434.89</v>
      </c>
      <c r="BM7" s="38">
        <v>1298.9100000000001</v>
      </c>
      <c r="BN7" s="38">
        <v>1243.71</v>
      </c>
      <c r="BO7" s="38">
        <v>1194.1500000000001</v>
      </c>
      <c r="BP7" s="38">
        <v>1209.4000000000001</v>
      </c>
      <c r="BQ7" s="38">
        <v>138.02000000000001</v>
      </c>
      <c r="BR7" s="38">
        <v>125.31</v>
      </c>
      <c r="BS7" s="38">
        <v>83.25</v>
      </c>
      <c r="BT7" s="38">
        <v>97.88</v>
      </c>
      <c r="BU7" s="38">
        <v>111.5</v>
      </c>
      <c r="BV7" s="38">
        <v>66.56</v>
      </c>
      <c r="BW7" s="38">
        <v>66.22</v>
      </c>
      <c r="BX7" s="38">
        <v>69.87</v>
      </c>
      <c r="BY7" s="38">
        <v>74.3</v>
      </c>
      <c r="BZ7" s="38">
        <v>72.260000000000005</v>
      </c>
      <c r="CA7" s="38">
        <v>74.48</v>
      </c>
      <c r="CB7" s="38">
        <v>126.13</v>
      </c>
      <c r="CC7" s="38">
        <v>139.01</v>
      </c>
      <c r="CD7" s="38">
        <v>210.35</v>
      </c>
      <c r="CE7" s="38">
        <v>176.48</v>
      </c>
      <c r="CF7" s="38">
        <v>154.99</v>
      </c>
      <c r="CG7" s="38">
        <v>244.29</v>
      </c>
      <c r="CH7" s="38">
        <v>246.72</v>
      </c>
      <c r="CI7" s="38">
        <v>234.96</v>
      </c>
      <c r="CJ7" s="38">
        <v>221.81</v>
      </c>
      <c r="CK7" s="38">
        <v>230.02</v>
      </c>
      <c r="CL7" s="38">
        <v>219.46</v>
      </c>
      <c r="CM7" s="38">
        <v>7.24</v>
      </c>
      <c r="CN7" s="38">
        <v>7.8</v>
      </c>
      <c r="CO7" s="38">
        <v>79.489999999999995</v>
      </c>
      <c r="CP7" s="38">
        <v>77.290000000000006</v>
      </c>
      <c r="CQ7" s="38">
        <v>76.44</v>
      </c>
      <c r="CR7" s="38">
        <v>43.58</v>
      </c>
      <c r="CS7" s="38">
        <v>41.35</v>
      </c>
      <c r="CT7" s="38">
        <v>42.9</v>
      </c>
      <c r="CU7" s="38">
        <v>43.36</v>
      </c>
      <c r="CV7" s="38">
        <v>42.56</v>
      </c>
      <c r="CW7" s="38">
        <v>42.82</v>
      </c>
      <c r="CX7" s="38">
        <v>90.17</v>
      </c>
      <c r="CY7" s="38">
        <v>88.7</v>
      </c>
      <c r="CZ7" s="38">
        <v>92.46</v>
      </c>
      <c r="DA7" s="38">
        <v>91.19</v>
      </c>
      <c r="DB7" s="38">
        <v>91.18</v>
      </c>
      <c r="DC7" s="38">
        <v>82.35</v>
      </c>
      <c r="DD7" s="38">
        <v>82.9</v>
      </c>
      <c r="DE7" s="38">
        <v>83.5</v>
      </c>
      <c r="DF7" s="38">
        <v>83.06</v>
      </c>
      <c r="DG7" s="38">
        <v>83.32</v>
      </c>
      <c r="DH7" s="38">
        <v>83.36</v>
      </c>
      <c r="DI7" s="38">
        <v>16</v>
      </c>
      <c r="DJ7" s="38">
        <v>17.73</v>
      </c>
      <c r="DK7" s="38">
        <v>19.25</v>
      </c>
      <c r="DL7" s="38">
        <v>20.53</v>
      </c>
      <c r="DM7" s="38">
        <v>22.01</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0.02</v>
      </c>
      <c r="EF7" s="38">
        <v>0.01</v>
      </c>
      <c r="EG7" s="38">
        <v>0.01</v>
      </c>
      <c r="EH7" s="38">
        <v>0.01</v>
      </c>
      <c r="EI7" s="38">
        <v>0.01</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TJ839</cp:lastModifiedBy>
  <cp:lastPrinted>2020-02-12T04:01:26Z</cp:lastPrinted>
  <dcterms:created xsi:type="dcterms:W3CDTF">2019-12-05T04:49:43Z</dcterms:created>
  <dcterms:modified xsi:type="dcterms:W3CDTF">2020-02-12T04:01:27Z</dcterms:modified>
  <cp:category/>
</cp:coreProperties>
</file>