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qNZkv8CCcQabIMtIFjQcV8tvhHFIXca+wWMzRPmRrh9W8hW2v/0YuWZEQ0NAR4kPqEG3rAB+e28S0yJigVKnw==" workbookSaltValue="LPJHKU2LpPQd8FcWrFe+N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54" i="4"/>
  <c r="FL32" i="4"/>
  <c r="MN54" i="4"/>
  <c r="HM78" i="4"/>
  <c r="CS78" i="4"/>
  <c r="BX54" i="4"/>
  <c r="BX32" i="4"/>
  <c r="MN32" i="4"/>
  <c r="C11" i="5"/>
  <c r="D11" i="5"/>
  <c r="E11" i="5"/>
  <c r="B11" i="5"/>
  <c r="FH78" i="4" l="1"/>
  <c r="DS54" i="4"/>
  <c r="DS32" i="4"/>
  <c r="AE54" i="4"/>
  <c r="AE32" i="4"/>
  <c r="HG32" i="4"/>
  <c r="AN78" i="4"/>
  <c r="HG54" i="4"/>
  <c r="KU54" i="4"/>
  <c r="KU32" i="4"/>
  <c r="KC78" i="4"/>
  <c r="JJ78" i="4"/>
  <c r="GR54" i="4"/>
  <c r="GR32" i="4"/>
  <c r="DD54" i="4"/>
  <c r="DD32" i="4"/>
  <c r="EO78" i="4"/>
  <c r="KF32" i="4"/>
  <c r="U78" i="4"/>
  <c r="P54" i="4"/>
  <c r="P32" i="4"/>
  <c r="KF54" i="4"/>
  <c r="LY54" i="4"/>
  <c r="LY32" i="4"/>
  <c r="IK54" i="4"/>
  <c r="IK32" i="4"/>
  <c r="LO78" i="4"/>
  <c r="GT78" i="4"/>
  <c r="EW54" i="4"/>
  <c r="EW32" i="4"/>
  <c r="BZ78" i="4"/>
  <c r="BI54" i="4"/>
  <c r="BI32" i="4"/>
  <c r="EH32" i="4"/>
  <c r="BG78" i="4"/>
  <c r="AT54" i="4"/>
  <c r="AT32" i="4"/>
  <c r="LJ54" i="4"/>
  <c r="LJ32" i="4"/>
  <c r="EH54" i="4"/>
  <c r="GA78" i="4"/>
  <c r="KV78" i="4"/>
  <c r="HV54" i="4"/>
  <c r="HV32" i="4"/>
</calcChain>
</file>

<file path=xl/sharedStrings.xml><?xml version="1.0" encoding="utf-8"?>
<sst xmlns="http://schemas.openxmlformats.org/spreadsheetml/2006/main" count="310" uniqueCount="153">
  <si>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</si>
  <si>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</si>
  <si>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</si>
  <si>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</si>
  <si>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</si>
  <si>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</si>
  <si>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</si>
  <si>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</si>
  <si>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</si>
  <si>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</si>
  <si>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</si>
  <si>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</si>
  <si>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</si>
  <si>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</si>
  <si>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</si>
  <si>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</si>
  <si>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</si>
  <si>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</si>
  <si>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</si>
  <si>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</si>
  <si>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</si>
  <si>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</si>
  <si>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</si>
  <si>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</si>
  <si>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</si>
  <si>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</si>
  <si>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</si>
  <si>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</si>
  <si>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</si>
  <si>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</si>
  <si>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</si>
  <si>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</si>
  <si>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</si>
  <si>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</si>
  <si>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</si>
  <si>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</si>
  <si>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</si>
  <si>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</si>
  <si>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</si>
  <si>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</si>
  <si>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</si>
  <si>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</si>
  <si>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</si>
  <si>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</si>
  <si>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</si>
  <si>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</si>
  <si>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</si>
  <si>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</si>
  <si>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</si>
  <si>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</si>
  <si>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</si>
  <si>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</si>
  <si>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</si>
  <si>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</si>
  <si>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</si>
  <si>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</si>
  <si>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</si>
  <si>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</si>
  <si>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</si>
  <si>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</si>
  <si>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</si>
  <si>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</si>
  <si>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</si>
  <si>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</si>
  <si>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</si>
  <si>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</si>
  <si>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</si>
  <si>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</si>
  <si>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</si>
  <si>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</si>
  <si>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</si>
  <si>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</si>
  <si>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</si>
  <si>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</si>
  <si>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</si>
  <si>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</si>
  <si>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</si>
  <si>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</si>
  <si>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</si>
  <si>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</si>
  <si>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</si>
  <si>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</si>
  <si>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</si>
  <si>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</si>
  <si>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</si>
  <si>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</si>
  <si>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</si>
  <si>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</si>
  <si>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</si>
  <si>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</si>
  <si>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</si>
  <si>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</si>
  <si>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</si>
  <si>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</si>
  <si>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</si>
  <si>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</si>
  <si>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</si>
  <si>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</si>
  <si>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</si>
  <si>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</si>
  <si>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</si>
  <si>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</si>
  <si>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</si>
  <si>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</si>
  <si>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</si>
  <si>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</si>
  <si>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</si>
  <si>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</si>
  <si>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</si>
  <si>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</si>
  <si>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</si>
  <si>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</si>
  <si>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</si>
  <si>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</si>
  <si>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</si>
  <si>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</si>
  <si>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</si>
  <si>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</si>
  <si>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</si>
  <si>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</si>
  <si>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</si>
  <si>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</si>
  <si>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</si>
  <si>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</si>
  <si>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</si>
  <si>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</si>
  <si>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</si>
  <si>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</si>
  <si>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</si>
  <si>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</si>
  <si>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</si>
  <si>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</si>
  <si>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</si>
  <si>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</si>
  <si>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</si>
  <si>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</si>
  <si>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</si>
  <si>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</si>
  <si>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t>
  </si>
  <si>
    <t>ド 訓</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</si>
  <si>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</si>
  <si>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</si>
  <si>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</si>
  <si>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</si>
  <si>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</si>
  <si>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</si>
  <si>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</si>
  <si>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</si>
  <si>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</si>
  <si>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峡南医療センター企業団は、公立病院として地域医療を守るため、急性期から回復期、在宅医療に至るまで地域全体で切れ目のない必要な医療を提供し、地域完結型医療を目指している。富士川病院においては、救急医療やがん診療等の高度・専門的な医療を提供し、災害拠点病院としてもDMATを配備して災害時における対応を充実させている。</t>
    <rPh sb="0" eb="2">
      <t>キョウナン</t>
    </rPh>
    <rPh sb="2" eb="4">
      <t>イリョウ</t>
    </rPh>
    <rPh sb="8" eb="10">
      <t>キギョウ</t>
    </rPh>
    <rPh sb="10" eb="11">
      <t>ダン</t>
    </rPh>
    <rPh sb="13" eb="15">
      <t>コウリツ</t>
    </rPh>
    <rPh sb="15" eb="17">
      <t>ビョウイン</t>
    </rPh>
    <rPh sb="20" eb="22">
      <t>チイキ</t>
    </rPh>
    <rPh sb="22" eb="24">
      <t>イリョウ</t>
    </rPh>
    <rPh sb="25" eb="26">
      <t>マモ</t>
    </rPh>
    <rPh sb="30" eb="33">
      <t>キュウセイキ</t>
    </rPh>
    <rPh sb="35" eb="37">
      <t>カイフク</t>
    </rPh>
    <rPh sb="37" eb="38">
      <t>キ</t>
    </rPh>
    <rPh sb="39" eb="41">
      <t>ザイタク</t>
    </rPh>
    <rPh sb="41" eb="43">
      <t>イリョウ</t>
    </rPh>
    <rPh sb="44" eb="45">
      <t>イタ</t>
    </rPh>
    <rPh sb="48" eb="50">
      <t>チイキ</t>
    </rPh>
    <rPh sb="50" eb="52">
      <t>ゼンタイ</t>
    </rPh>
    <rPh sb="53" eb="54">
      <t>キ</t>
    </rPh>
    <rPh sb="55" eb="56">
      <t>メ</t>
    </rPh>
    <rPh sb="59" eb="61">
      <t>ヒツヨウ</t>
    </rPh>
    <rPh sb="62" eb="64">
      <t>イリョウ</t>
    </rPh>
    <rPh sb="65" eb="67">
      <t>テイキョウ</t>
    </rPh>
    <rPh sb="69" eb="71">
      <t>チイキ</t>
    </rPh>
    <rPh sb="71" eb="74">
      <t>カンケツガタ</t>
    </rPh>
    <rPh sb="74" eb="76">
      <t>イリョウ</t>
    </rPh>
    <rPh sb="77" eb="79">
      <t>メザ</t>
    </rPh>
    <rPh sb="84" eb="87">
      <t>フジカワ</t>
    </rPh>
    <rPh sb="87" eb="89">
      <t>ビョウイン</t>
    </rPh>
    <rPh sb="95" eb="97">
      <t>キュウキュウ</t>
    </rPh>
    <rPh sb="97" eb="99">
      <t>イリョウ</t>
    </rPh>
    <rPh sb="102" eb="104">
      <t>シンリョウ</t>
    </rPh>
    <rPh sb="104" eb="105">
      <t>トウ</t>
    </rPh>
    <rPh sb="106" eb="108">
      <t>コウド</t>
    </rPh>
    <rPh sb="109" eb="112">
      <t>センモンテキ</t>
    </rPh>
    <rPh sb="113" eb="115">
      <t>イリョウ</t>
    </rPh>
    <rPh sb="116" eb="118">
      <t>テイキョウ</t>
    </rPh>
    <rPh sb="120" eb="122">
      <t>サイガイ</t>
    </rPh>
    <rPh sb="122" eb="124">
      <t>キョテン</t>
    </rPh>
    <rPh sb="124" eb="126">
      <t>ビョウイン</t>
    </rPh>
    <rPh sb="135" eb="137">
      <t>ハイビ</t>
    </rPh>
    <rPh sb="139" eb="141">
      <t>サイガイ</t>
    </rPh>
    <rPh sb="141" eb="142">
      <t>ジ</t>
    </rPh>
    <rPh sb="146" eb="148">
      <t>タイオウ</t>
    </rPh>
    <rPh sb="149" eb="151">
      <t>ジュウジツ</t>
    </rPh>
    <phoneticPr fontId="19"/>
  </si>
  <si>
    <t>有形固定資産及び機械備品共に減価償却率は年々上昇してはいるが、平均値と比較しても低い数値を推移しており健全のように見られる。しかしながら、これは、当企業団が平成26年度に発足し、建物や機械備品等の中古資産を多く引き継いでいるため低い数値となっているに過ぎず、現状は、耐用年数の過ぎた機械器具や施設の老朽化が著しく、医療機器等の固定資産の更新は重要な課題となっている。
また、同様の理由で帳簿原価の無い資産を企業団発足時に多く引き継いでいるため、1床当たりの有形固定資産も平均値を大きく下回っている状況である。</t>
    <rPh sb="0" eb="2">
      <t>ユウケイ</t>
    </rPh>
    <rPh sb="2" eb="4">
      <t>コテイ</t>
    </rPh>
    <rPh sb="4" eb="6">
      <t>シサン</t>
    </rPh>
    <rPh sb="6" eb="7">
      <t>オヨ</t>
    </rPh>
    <rPh sb="8" eb="10">
      <t>キカイ</t>
    </rPh>
    <rPh sb="10" eb="12">
      <t>ビヒン</t>
    </rPh>
    <rPh sb="12" eb="13">
      <t>トモ</t>
    </rPh>
    <rPh sb="14" eb="16">
      <t>ゲンカ</t>
    </rPh>
    <rPh sb="16" eb="18">
      <t>ショウキャク</t>
    </rPh>
    <rPh sb="18" eb="19">
      <t>リツ</t>
    </rPh>
    <rPh sb="20" eb="22">
      <t>ネンネン</t>
    </rPh>
    <rPh sb="22" eb="24">
      <t>ジョウショウ</t>
    </rPh>
    <rPh sb="31" eb="33">
      <t>ヘイキン</t>
    </rPh>
    <rPh sb="33" eb="34">
      <t>チ</t>
    </rPh>
    <rPh sb="35" eb="37">
      <t>ヒカク</t>
    </rPh>
    <rPh sb="40" eb="41">
      <t>ヒク</t>
    </rPh>
    <rPh sb="42" eb="44">
      <t>スウチ</t>
    </rPh>
    <rPh sb="45" eb="47">
      <t>スイイ</t>
    </rPh>
    <rPh sb="51" eb="53">
      <t>ケンゼン</t>
    </rPh>
    <rPh sb="57" eb="58">
      <t>ミ</t>
    </rPh>
    <rPh sb="73" eb="74">
      <t>トウ</t>
    </rPh>
    <rPh sb="74" eb="76">
      <t>キギョウ</t>
    </rPh>
    <rPh sb="76" eb="77">
      <t>ダン</t>
    </rPh>
    <rPh sb="78" eb="80">
      <t>ヘイセイ</t>
    </rPh>
    <rPh sb="82" eb="83">
      <t>ネン</t>
    </rPh>
    <rPh sb="83" eb="84">
      <t>ド</t>
    </rPh>
    <rPh sb="85" eb="87">
      <t>ホッソク</t>
    </rPh>
    <rPh sb="89" eb="91">
      <t>タテモノ</t>
    </rPh>
    <rPh sb="92" eb="94">
      <t>キカイ</t>
    </rPh>
    <rPh sb="94" eb="96">
      <t>ビヒン</t>
    </rPh>
    <rPh sb="96" eb="97">
      <t>トウ</t>
    </rPh>
    <rPh sb="103" eb="104">
      <t>オオ</t>
    </rPh>
    <rPh sb="105" eb="106">
      <t>ヒ</t>
    </rPh>
    <rPh sb="107" eb="108">
      <t>ツ</t>
    </rPh>
    <rPh sb="114" eb="115">
      <t>ヒク</t>
    </rPh>
    <rPh sb="116" eb="118">
      <t>スウチ</t>
    </rPh>
    <rPh sb="125" eb="126">
      <t>ス</t>
    </rPh>
    <rPh sb="129" eb="131">
      <t>ゲンジョウ</t>
    </rPh>
    <rPh sb="133" eb="135">
      <t>タイヨウ</t>
    </rPh>
    <rPh sb="135" eb="137">
      <t>ネンスウ</t>
    </rPh>
    <rPh sb="138" eb="139">
      <t>ス</t>
    </rPh>
    <rPh sb="141" eb="143">
      <t>キカイ</t>
    </rPh>
    <rPh sb="143" eb="145">
      <t>キグ</t>
    </rPh>
    <rPh sb="146" eb="148">
      <t>シセツ</t>
    </rPh>
    <rPh sb="149" eb="152">
      <t>ロウキュウカ</t>
    </rPh>
    <rPh sb="153" eb="154">
      <t>イチジル</t>
    </rPh>
    <rPh sb="157" eb="159">
      <t>イリョウ</t>
    </rPh>
    <rPh sb="159" eb="161">
      <t>キキ</t>
    </rPh>
    <rPh sb="161" eb="162">
      <t>トウ</t>
    </rPh>
    <rPh sb="163" eb="165">
      <t>コテイ</t>
    </rPh>
    <rPh sb="165" eb="167">
      <t>シサン</t>
    </rPh>
    <rPh sb="168" eb="170">
      <t>コウシン</t>
    </rPh>
    <rPh sb="171" eb="173">
      <t>ジュウヨウ</t>
    </rPh>
    <rPh sb="174" eb="176">
      <t>カダイ</t>
    </rPh>
    <rPh sb="187" eb="189">
      <t>ドウヨウ</t>
    </rPh>
    <rPh sb="190" eb="192">
      <t>リユウ</t>
    </rPh>
    <rPh sb="193" eb="195">
      <t>チョウボ</t>
    </rPh>
    <rPh sb="195" eb="197">
      <t>ゲンカ</t>
    </rPh>
    <rPh sb="198" eb="199">
      <t>ナ</t>
    </rPh>
    <rPh sb="200" eb="202">
      <t>シサン</t>
    </rPh>
    <rPh sb="203" eb="205">
      <t>キギョウ</t>
    </rPh>
    <rPh sb="205" eb="206">
      <t>ダン</t>
    </rPh>
    <rPh sb="206" eb="208">
      <t>ホッソク</t>
    </rPh>
    <rPh sb="208" eb="209">
      <t>ジ</t>
    </rPh>
    <rPh sb="210" eb="211">
      <t>オオ</t>
    </rPh>
    <rPh sb="212" eb="213">
      <t>ヒ</t>
    </rPh>
    <rPh sb="214" eb="215">
      <t>ツ</t>
    </rPh>
    <rPh sb="223" eb="224">
      <t>ショウ</t>
    </rPh>
    <rPh sb="224" eb="225">
      <t>ア</t>
    </rPh>
    <rPh sb="228" eb="230">
      <t>ユウケイ</t>
    </rPh>
    <rPh sb="230" eb="232">
      <t>コテイ</t>
    </rPh>
    <rPh sb="232" eb="234">
      <t>シサン</t>
    </rPh>
    <rPh sb="235" eb="237">
      <t>ヘイキン</t>
    </rPh>
    <rPh sb="237" eb="238">
      <t>チ</t>
    </rPh>
    <rPh sb="239" eb="240">
      <t>オオ</t>
    </rPh>
    <rPh sb="242" eb="244">
      <t>シタマワ</t>
    </rPh>
    <rPh sb="248" eb="250">
      <t>ジョウキョウ</t>
    </rPh>
    <phoneticPr fontId="19"/>
  </si>
  <si>
    <t>当面は平成28年度に策定した、峡南医療センター改革プランに沿った経営改善を着実に実行し、経常収支比率や累積欠損金比率の更なる改善に取り組んでいく。
また、老朽化した医療機器の更新や電子カルテの更新等が控えているため、必要な設備投資に優先順位を付けて計画的に整備を行い、健全な経営を維持していく。</t>
    <rPh sb="0" eb="2">
      <t>トウメン</t>
    </rPh>
    <rPh sb="3" eb="5">
      <t>ヘイセイ</t>
    </rPh>
    <rPh sb="7" eb="8">
      <t>ネン</t>
    </rPh>
    <rPh sb="8" eb="9">
      <t>ド</t>
    </rPh>
    <rPh sb="10" eb="12">
      <t>サクテイ</t>
    </rPh>
    <rPh sb="15" eb="17">
      <t>キョウナン</t>
    </rPh>
    <rPh sb="17" eb="19">
      <t>イリョウ</t>
    </rPh>
    <rPh sb="23" eb="25">
      <t>カイカク</t>
    </rPh>
    <rPh sb="29" eb="30">
      <t>ソ</t>
    </rPh>
    <rPh sb="32" eb="34">
      <t>ケイエイ</t>
    </rPh>
    <rPh sb="34" eb="36">
      <t>カイゼン</t>
    </rPh>
    <rPh sb="37" eb="39">
      <t>チャクジツ</t>
    </rPh>
    <rPh sb="40" eb="42">
      <t>ジッコウ</t>
    </rPh>
    <rPh sb="44" eb="46">
      <t>ケイジョウ</t>
    </rPh>
    <rPh sb="46" eb="48">
      <t>シュウシ</t>
    </rPh>
    <rPh sb="48" eb="50">
      <t>ヒリツ</t>
    </rPh>
    <rPh sb="51" eb="53">
      <t>ルイセキ</t>
    </rPh>
    <rPh sb="53" eb="56">
      <t>ケッソンキン</t>
    </rPh>
    <rPh sb="56" eb="58">
      <t>ヒリツ</t>
    </rPh>
    <rPh sb="59" eb="60">
      <t>サラ</t>
    </rPh>
    <rPh sb="62" eb="64">
      <t>カイゼン</t>
    </rPh>
    <rPh sb="65" eb="66">
      <t>ト</t>
    </rPh>
    <rPh sb="67" eb="68">
      <t>ク</t>
    </rPh>
    <rPh sb="90" eb="92">
      <t>デンシ</t>
    </rPh>
    <rPh sb="96" eb="98">
      <t>コウシン</t>
    </rPh>
    <rPh sb="98" eb="99">
      <t>トウ</t>
    </rPh>
    <rPh sb="100" eb="101">
      <t>ヒカ</t>
    </rPh>
    <rPh sb="108" eb="110">
      <t>ヒツヨウ</t>
    </rPh>
    <rPh sb="111" eb="113">
      <t>セツビ</t>
    </rPh>
    <rPh sb="113" eb="115">
      <t>トウシ</t>
    </rPh>
    <rPh sb="116" eb="118">
      <t>ユウセン</t>
    </rPh>
    <rPh sb="118" eb="120">
      <t>ジュンイ</t>
    </rPh>
    <rPh sb="121" eb="122">
      <t>ツ</t>
    </rPh>
    <rPh sb="124" eb="126">
      <t>ケイカク</t>
    </rPh>
    <rPh sb="126" eb="127">
      <t>テキ</t>
    </rPh>
    <rPh sb="128" eb="130">
      <t>セイビ</t>
    </rPh>
    <rPh sb="131" eb="132">
      <t>オコナ</t>
    </rPh>
    <rPh sb="134" eb="136">
      <t>ケンゼン</t>
    </rPh>
    <rPh sb="137" eb="139">
      <t>ケイエイ</t>
    </rPh>
    <rPh sb="140" eb="142">
      <t>イジ</t>
    </rPh>
    <phoneticPr fontId="19"/>
  </si>
  <si>
    <r>
      <rPr>
        <u/>
        <sz val="7"/>
        <color theme="1"/>
        <rFont val="ＭＳ ゴシック"/>
        <family val="3"/>
        <charset val="128"/>
      </rPr>
      <t>●経常収支比率・医業収支比率</t>
    </r>
    <r>
      <rPr>
        <sz val="7"/>
        <color theme="1"/>
        <rFont val="ＭＳ ゴシック"/>
        <family val="3"/>
        <charset val="128"/>
      </rPr>
      <t xml:space="preserve">
平成29年度から構成町より総務省の繰出基準に準じた負担金の繰り入れがされ、経常収支比率・医業収支比率共に類似病院平均値を上回る結果となった。
</t>
    </r>
    <r>
      <rPr>
        <u/>
        <sz val="7"/>
        <color theme="1"/>
        <rFont val="ＭＳ ゴシック"/>
        <family val="3"/>
        <charset val="128"/>
      </rPr>
      <t>●累積欠損金比率</t>
    </r>
    <r>
      <rPr>
        <sz val="7"/>
        <color theme="1"/>
        <rFont val="ＭＳ ゴシック"/>
        <family val="3"/>
        <charset val="128"/>
      </rPr>
      <t xml:space="preserve">
平均値と比較し低い数値で推移しているが、企業団全体で考えると累積欠損金は年々増加しており、解消に向けた経営改善が必要である。
</t>
    </r>
    <r>
      <rPr>
        <u/>
        <sz val="7"/>
        <color theme="1"/>
        <rFont val="ＭＳ ゴシック"/>
        <family val="3"/>
        <charset val="128"/>
      </rPr>
      <t>●病床利用率</t>
    </r>
    <r>
      <rPr>
        <sz val="7"/>
        <color theme="1"/>
        <rFont val="ＭＳ ゴシック"/>
        <family val="3"/>
        <charset val="128"/>
      </rPr>
      <t xml:space="preserve">
地域包括ケア病床の開始やベッドコントロールの見直しにより、病床利用率は少しずつではあるが上昇してきた。しかしながら、まだ平均値よりも低い状況であるため利用率アップに向けて取り組む必要がある。
</t>
    </r>
    <r>
      <rPr>
        <u/>
        <sz val="7"/>
        <color theme="1"/>
        <rFont val="ＭＳ ゴシック"/>
        <family val="3"/>
        <charset val="128"/>
      </rPr>
      <t>●入院患者・外来患者収益</t>
    </r>
    <r>
      <rPr>
        <sz val="7"/>
        <color theme="1"/>
        <rFont val="ＭＳ ゴシック"/>
        <family val="3"/>
        <charset val="128"/>
      </rPr>
      <t xml:space="preserve">
入院患者数は増加傾向にあり、収益単価も平均値より高い状況ではあるが、診療報酬の改定等の影響から減少がみられる。外来患者においても、患者数は伸びているものの収益単価が平均値を下回っているため、病院全体で診療加算点数の取りこぼしを無くし、収益単価のアップに繋げていく。
</t>
    </r>
    <r>
      <rPr>
        <u/>
        <sz val="7"/>
        <color theme="1"/>
        <rFont val="ＭＳ ゴシック"/>
        <family val="3"/>
        <charset val="128"/>
      </rPr>
      <t>●職員給与費対医業収益比率</t>
    </r>
    <r>
      <rPr>
        <sz val="7"/>
        <color theme="1"/>
        <rFont val="ＭＳ ゴシック"/>
        <family val="3"/>
        <charset val="128"/>
      </rPr>
      <t xml:space="preserve">
企業団発足当初は、平均値を大きく上回っていたが、施設間の職員異動や退職不補充等により、改善されている。
</t>
    </r>
    <r>
      <rPr>
        <u/>
        <sz val="7"/>
        <color theme="1"/>
        <rFont val="ＭＳ ゴシック"/>
        <family val="3"/>
        <charset val="128"/>
      </rPr>
      <t xml:space="preserve">●材料費対医業収益比率
</t>
    </r>
    <r>
      <rPr>
        <sz val="7"/>
        <color theme="1"/>
        <rFont val="ＭＳ ゴシック"/>
        <family val="3"/>
        <charset val="128"/>
      </rPr>
      <t xml:space="preserve">施設間における薬品や診療材料の共同調達など材料費削減に努めてはいるものの、入院患者収益が平均値を上回っていることに比例し、材料費比率も平均値より高い状況となっている。
</t>
    </r>
    <rPh sb="1" eb="3">
      <t>ケイジョウ</t>
    </rPh>
    <rPh sb="3" eb="5">
      <t>シュウシ</t>
    </rPh>
    <rPh sb="5" eb="7">
      <t>ヒリツ</t>
    </rPh>
    <rPh sb="8" eb="10">
      <t>イギョウ</t>
    </rPh>
    <rPh sb="10" eb="12">
      <t>シュウシ</t>
    </rPh>
    <rPh sb="12" eb="14">
      <t>ヒリツ</t>
    </rPh>
    <rPh sb="15" eb="17">
      <t>ヘイセイ</t>
    </rPh>
    <rPh sb="19" eb="20">
      <t>ネン</t>
    </rPh>
    <rPh sb="20" eb="21">
      <t>ド</t>
    </rPh>
    <rPh sb="23" eb="25">
      <t>コウセイ</t>
    </rPh>
    <rPh sb="25" eb="26">
      <t>チョウ</t>
    </rPh>
    <rPh sb="28" eb="31">
      <t>ソウムショウ</t>
    </rPh>
    <rPh sb="32" eb="33">
      <t>ク</t>
    </rPh>
    <rPh sb="33" eb="34">
      <t>ダ</t>
    </rPh>
    <rPh sb="34" eb="36">
      <t>キジュン</t>
    </rPh>
    <rPh sb="37" eb="38">
      <t>ジュン</t>
    </rPh>
    <rPh sb="40" eb="43">
      <t>フタンキン</t>
    </rPh>
    <rPh sb="44" eb="45">
      <t>ク</t>
    </rPh>
    <rPh sb="46" eb="47">
      <t>イ</t>
    </rPh>
    <rPh sb="52" eb="54">
      <t>ケイジョウ</t>
    </rPh>
    <rPh sb="54" eb="56">
      <t>シュウシ</t>
    </rPh>
    <rPh sb="56" eb="58">
      <t>ヒリツ</t>
    </rPh>
    <rPh sb="59" eb="61">
      <t>イギョウ</t>
    </rPh>
    <rPh sb="61" eb="63">
      <t>シュウシ</t>
    </rPh>
    <rPh sb="63" eb="65">
      <t>ヒリツ</t>
    </rPh>
    <rPh sb="65" eb="66">
      <t>トモ</t>
    </rPh>
    <rPh sb="67" eb="69">
      <t>ルイジ</t>
    </rPh>
    <rPh sb="69" eb="71">
      <t>ビョウイン</t>
    </rPh>
    <rPh sb="71" eb="73">
      <t>ヘイキン</t>
    </rPh>
    <rPh sb="73" eb="74">
      <t>チ</t>
    </rPh>
    <rPh sb="75" eb="77">
      <t>ウワマワ</t>
    </rPh>
    <rPh sb="78" eb="80">
      <t>ケッカ</t>
    </rPh>
    <rPh sb="87" eb="89">
      <t>ルイセキ</t>
    </rPh>
    <rPh sb="89" eb="92">
      <t>ケッソンキン</t>
    </rPh>
    <rPh sb="92" eb="94">
      <t>ヒリツ</t>
    </rPh>
    <rPh sb="159" eb="161">
      <t>ビョウショウ</t>
    </rPh>
    <rPh sb="161" eb="163">
      <t>リヨウ</t>
    </rPh>
    <rPh sb="165" eb="167">
      <t>チイキ</t>
    </rPh>
    <rPh sb="167" eb="169">
      <t>ホウカツ</t>
    </rPh>
    <rPh sb="171" eb="173">
      <t>ビョウショウ</t>
    </rPh>
    <rPh sb="174" eb="176">
      <t>カイシ</t>
    </rPh>
    <rPh sb="187" eb="189">
      <t>ミナオ</t>
    </rPh>
    <rPh sb="194" eb="196">
      <t>ビョウショウ</t>
    </rPh>
    <rPh sb="196" eb="199">
      <t>リヨウリツ</t>
    </rPh>
    <rPh sb="200" eb="201">
      <t>スコ</t>
    </rPh>
    <rPh sb="209" eb="211">
      <t>ジョウショウ</t>
    </rPh>
    <rPh sb="233" eb="235">
      <t>ジョウキョウ</t>
    </rPh>
    <rPh sb="240" eb="243">
      <t>リヨウリツ</t>
    </rPh>
    <rPh sb="247" eb="248">
      <t>ム</t>
    </rPh>
    <rPh sb="250" eb="251">
      <t>ト</t>
    </rPh>
    <rPh sb="252" eb="253">
      <t>ク</t>
    </rPh>
    <rPh sb="254" eb="256">
      <t>ヒツヨウ</t>
    </rPh>
    <rPh sb="262" eb="264">
      <t>ニュウイン</t>
    </rPh>
    <rPh sb="264" eb="266">
      <t>カンジャ</t>
    </rPh>
    <rPh sb="267" eb="269">
      <t>ガイライ</t>
    </rPh>
    <rPh sb="269" eb="271">
      <t>カンジャ</t>
    </rPh>
    <rPh sb="271" eb="273">
      <t>シュウエキ</t>
    </rPh>
    <rPh sb="274" eb="276">
      <t>ニュウイン</t>
    </rPh>
    <rPh sb="276" eb="278">
      <t>カンジャ</t>
    </rPh>
    <rPh sb="278" eb="279">
      <t>スウ</t>
    </rPh>
    <rPh sb="280" eb="282">
      <t>ゾウカ</t>
    </rPh>
    <rPh sb="282" eb="284">
      <t>ケイコウ</t>
    </rPh>
    <rPh sb="288" eb="290">
      <t>シュウエキ</t>
    </rPh>
    <rPh sb="290" eb="292">
      <t>タンカ</t>
    </rPh>
    <rPh sb="293" eb="295">
      <t>ヘイキン</t>
    </rPh>
    <rPh sb="295" eb="296">
      <t>チ</t>
    </rPh>
    <rPh sb="298" eb="299">
      <t>タカ</t>
    </rPh>
    <rPh sb="300" eb="302">
      <t>ジョウキョウ</t>
    </rPh>
    <rPh sb="308" eb="310">
      <t>シンリョウ</t>
    </rPh>
    <rPh sb="310" eb="312">
      <t>ホウシュウ</t>
    </rPh>
    <rPh sb="313" eb="315">
      <t>カイテイ</t>
    </rPh>
    <rPh sb="315" eb="316">
      <t>トウ</t>
    </rPh>
    <rPh sb="317" eb="319">
      <t>エイキョウ</t>
    </rPh>
    <rPh sb="321" eb="323">
      <t>ゲンショウ</t>
    </rPh>
    <rPh sb="329" eb="331">
      <t>ガイライ</t>
    </rPh>
    <rPh sb="331" eb="333">
      <t>カンジャ</t>
    </rPh>
    <rPh sb="339" eb="342">
      <t>カンジャスウ</t>
    </rPh>
    <rPh sb="343" eb="344">
      <t>ノ</t>
    </rPh>
    <rPh sb="351" eb="353">
      <t>シュウエキ</t>
    </rPh>
    <rPh sb="353" eb="355">
      <t>タンカ</t>
    </rPh>
    <rPh sb="356" eb="358">
      <t>ヘイキン</t>
    </rPh>
    <rPh sb="358" eb="359">
      <t>チ</t>
    </rPh>
    <rPh sb="360" eb="362">
      <t>シタマワ</t>
    </rPh>
    <rPh sb="369" eb="371">
      <t>ビョウイン</t>
    </rPh>
    <rPh sb="371" eb="373">
      <t>ゼンタイ</t>
    </rPh>
    <rPh sb="374" eb="376">
      <t>シンリョウ</t>
    </rPh>
    <rPh sb="376" eb="378">
      <t>カサン</t>
    </rPh>
    <rPh sb="378" eb="380">
      <t>テンスウ</t>
    </rPh>
    <rPh sb="381" eb="382">
      <t>ト</t>
    </rPh>
    <rPh sb="387" eb="388">
      <t>ナ</t>
    </rPh>
    <rPh sb="391" eb="393">
      <t>シュウエキ</t>
    </rPh>
    <rPh sb="393" eb="395">
      <t>タンカ</t>
    </rPh>
    <rPh sb="400" eb="401">
      <t>ツナ</t>
    </rPh>
    <rPh sb="408" eb="410">
      <t>ショクイン</t>
    </rPh>
    <rPh sb="410" eb="412">
      <t>キュウヨ</t>
    </rPh>
    <rPh sb="412" eb="413">
      <t>ヒ</t>
    </rPh>
    <rPh sb="413" eb="414">
      <t>タイ</t>
    </rPh>
    <rPh sb="414" eb="416">
      <t>イギョウ</t>
    </rPh>
    <rPh sb="416" eb="418">
      <t>シュウエキ</t>
    </rPh>
    <rPh sb="418" eb="420">
      <t>ヒリツ</t>
    </rPh>
    <rPh sb="421" eb="423">
      <t>キギョウ</t>
    </rPh>
    <rPh sb="423" eb="424">
      <t>ダン</t>
    </rPh>
    <rPh sb="424" eb="426">
      <t>ホッソク</t>
    </rPh>
    <rPh sb="426" eb="428">
      <t>トウショ</t>
    </rPh>
    <rPh sb="430" eb="432">
      <t>ヘイキン</t>
    </rPh>
    <rPh sb="432" eb="433">
      <t>チ</t>
    </rPh>
    <rPh sb="434" eb="435">
      <t>オオ</t>
    </rPh>
    <rPh sb="437" eb="439">
      <t>ウワマワ</t>
    </rPh>
    <rPh sb="445" eb="447">
      <t>シセツ</t>
    </rPh>
    <rPh sb="447" eb="448">
      <t>カン</t>
    </rPh>
    <rPh sb="449" eb="451">
      <t>ショクイン</t>
    </rPh>
    <rPh sb="451" eb="453">
      <t>イドウ</t>
    </rPh>
    <rPh sb="454" eb="456">
      <t>タイショク</t>
    </rPh>
    <rPh sb="456" eb="457">
      <t>フ</t>
    </rPh>
    <rPh sb="457" eb="459">
      <t>ホジュウ</t>
    </rPh>
    <rPh sb="459" eb="460">
      <t>トウ</t>
    </rPh>
    <rPh sb="464" eb="466">
      <t>カイゼン</t>
    </rPh>
    <rPh sb="474" eb="476">
      <t>ザイリョウ</t>
    </rPh>
    <rPh sb="476" eb="477">
      <t>ヒ</t>
    </rPh>
    <rPh sb="477" eb="478">
      <t>タイ</t>
    </rPh>
    <rPh sb="478" eb="480">
      <t>イギョウ</t>
    </rPh>
    <rPh sb="480" eb="482">
      <t>シュウエキ</t>
    </rPh>
    <rPh sb="485" eb="487">
      <t>シセツ</t>
    </rPh>
    <rPh sb="487" eb="488">
      <t>カン</t>
    </rPh>
    <rPh sb="492" eb="494">
      <t>ヤクヒン</t>
    </rPh>
    <rPh sb="495" eb="497">
      <t>シンリョウ</t>
    </rPh>
    <rPh sb="497" eb="499">
      <t>ザイリョウ</t>
    </rPh>
    <rPh sb="500" eb="502">
      <t>キョウドウ</t>
    </rPh>
    <rPh sb="502" eb="504">
      <t>チョウタツ</t>
    </rPh>
    <rPh sb="506" eb="508">
      <t>ザイリョウ</t>
    </rPh>
    <rPh sb="508" eb="509">
      <t>ヒ</t>
    </rPh>
    <rPh sb="509" eb="511">
      <t>サクゲン</t>
    </rPh>
    <rPh sb="512" eb="513">
      <t>ツト</t>
    </rPh>
    <rPh sb="522" eb="524">
      <t>ニュウイン</t>
    </rPh>
    <rPh sb="524" eb="526">
      <t>カンジャ</t>
    </rPh>
    <rPh sb="526" eb="528">
      <t>シュウエキ</t>
    </rPh>
    <rPh sb="529" eb="531">
      <t>ヘイキン</t>
    </rPh>
    <rPh sb="531" eb="532">
      <t>チ</t>
    </rPh>
    <rPh sb="533" eb="535">
      <t>ウワマワ</t>
    </rPh>
    <rPh sb="542" eb="544">
      <t>ヒレイ</t>
    </rPh>
    <rPh sb="546" eb="549">
      <t>ザイリョウヒ</t>
    </rPh>
    <rPh sb="549" eb="551">
      <t>ヒリツ</t>
    </rPh>
    <rPh sb="552" eb="554">
      <t>ヘイキン</t>
    </rPh>
    <rPh sb="554" eb="555">
      <t>チ</t>
    </rPh>
    <rPh sb="557" eb="558">
      <t>タカ</t>
    </rPh>
    <rPh sb="559" eb="561">
      <t>ジョウキョウ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</si>
</sst>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7"/>
      <color theme="1"/>
      <name val="ＭＳ ゴシック"/>
      <family val="3"/>
      <charset val="128"/>
    </font>
    <font>
      <u/>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41.1</c:v>
                </c:pt>
                <c:pt idx="2">
                  <c:v>58.3</c:v>
                </c:pt>
                <c:pt idx="3">
                  <c:v>61.3</c:v>
                </c:pt>
                <c:pt idx="4">
                  <c:v>63.5</c:v>
                </c:pt>
              </c:numCache>
            </c:numRef>
          </c:val>
          <c:extLst xmlns:c16r2="http://schemas.microsoft.com/office/drawing/2015/06/chart">
            <c:ext xmlns:c16="http://schemas.microsoft.com/office/drawing/2014/chart" uri="{C3380CC4-5D6E-409C-BE32-E72D297353CC}">
              <c16:uniqueId val="{00000000-E238-43B4-9B46-4BDBD4F6F5DE}"/>
            </c:ext>
          </c:extLst>
        </c:ser>
        <c:dLbls>
          <c:showLegendKey val="0"/>
          <c:showVal val="0"/>
          <c:showCatName val="0"/>
          <c:showSerName val="0"/>
          <c:showPercent val="0"/>
          <c:showBubbleSize val="0"/>
        </c:dLbls>
        <c:gapWidth val="150"/>
        <c:axId val="130408448"/>
        <c:axId val="1304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238-43B4-9B46-4BDBD4F6F5DE}"/>
            </c:ext>
          </c:extLst>
        </c:ser>
        <c:dLbls>
          <c:showLegendKey val="0"/>
          <c:showVal val="0"/>
          <c:showCatName val="0"/>
          <c:showSerName val="0"/>
          <c:showPercent val="0"/>
          <c:showBubbleSize val="0"/>
        </c:dLbls>
        <c:marker val="1"/>
        <c:smooth val="0"/>
        <c:axId val="130408448"/>
        <c:axId val="130410368"/>
      </c:lineChart>
      <c:dateAx>
        <c:axId val="130408448"/>
        <c:scaling>
          <c:orientation val="minMax"/>
        </c:scaling>
        <c:delete val="1"/>
        <c:axPos val="b"/>
        <c:numFmt formatCode="ge" sourceLinked="1"/>
        <c:majorTickMark val="none"/>
        <c:minorTickMark val="none"/>
        <c:tickLblPos val="none"/>
        <c:crossAx val="130410368"/>
        <c:crosses val="autoZero"/>
        <c:auto val="1"/>
        <c:lblOffset val="100"/>
        <c:baseTimeUnit val="years"/>
      </c:dateAx>
      <c:valAx>
        <c:axId val="1304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4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8631</c:v>
                </c:pt>
                <c:pt idx="2">
                  <c:v>8847</c:v>
                </c:pt>
                <c:pt idx="3">
                  <c:v>9144</c:v>
                </c:pt>
                <c:pt idx="4">
                  <c:v>8769</c:v>
                </c:pt>
              </c:numCache>
            </c:numRef>
          </c:val>
          <c:extLst xmlns:c16r2="http://schemas.microsoft.com/office/drawing/2015/06/chart">
            <c:ext xmlns:c16="http://schemas.microsoft.com/office/drawing/2014/chart" uri="{C3380CC4-5D6E-409C-BE32-E72D297353CC}">
              <c16:uniqueId val="{00000000-E392-4540-AFAB-7EB386F7F884}"/>
            </c:ext>
          </c:extLst>
        </c:ser>
        <c:dLbls>
          <c:showLegendKey val="0"/>
          <c:showVal val="0"/>
          <c:showCatName val="0"/>
          <c:showSerName val="0"/>
          <c:showPercent val="0"/>
          <c:showBubbleSize val="0"/>
        </c:dLbls>
        <c:gapWidth val="150"/>
        <c:axId val="133355776"/>
        <c:axId val="133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392-4540-AFAB-7EB386F7F884}"/>
            </c:ext>
          </c:extLst>
        </c:ser>
        <c:dLbls>
          <c:showLegendKey val="0"/>
          <c:showVal val="0"/>
          <c:showCatName val="0"/>
          <c:showSerName val="0"/>
          <c:showPercent val="0"/>
          <c:showBubbleSize val="0"/>
        </c:dLbls>
        <c:marker val="1"/>
        <c:smooth val="0"/>
        <c:axId val="133355776"/>
        <c:axId val="133362048"/>
      </c:lineChart>
      <c:dateAx>
        <c:axId val="133355776"/>
        <c:scaling>
          <c:orientation val="minMax"/>
        </c:scaling>
        <c:delete val="1"/>
        <c:axPos val="b"/>
        <c:numFmt formatCode="ge" sourceLinked="1"/>
        <c:majorTickMark val="none"/>
        <c:minorTickMark val="none"/>
        <c:tickLblPos val="none"/>
        <c:crossAx val="133362048"/>
        <c:crosses val="autoZero"/>
        <c:auto val="1"/>
        <c:lblOffset val="100"/>
        <c:baseTimeUnit val="years"/>
      </c:dateAx>
      <c:valAx>
        <c:axId val="13336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35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40914</c:v>
                </c:pt>
                <c:pt idx="2">
                  <c:v>40010</c:v>
                </c:pt>
                <c:pt idx="3">
                  <c:v>37065</c:v>
                </c:pt>
                <c:pt idx="4">
                  <c:v>37733</c:v>
                </c:pt>
              </c:numCache>
            </c:numRef>
          </c:val>
          <c:extLst xmlns:c16r2="http://schemas.microsoft.com/office/drawing/2015/06/chart">
            <c:ext xmlns:c16="http://schemas.microsoft.com/office/drawing/2014/chart" uri="{C3380CC4-5D6E-409C-BE32-E72D297353CC}">
              <c16:uniqueId val="{00000000-A5E2-4BA2-BA2B-D807F0507D7D}"/>
            </c:ext>
          </c:extLst>
        </c:ser>
        <c:dLbls>
          <c:showLegendKey val="0"/>
          <c:showVal val="0"/>
          <c:showCatName val="0"/>
          <c:showSerName val="0"/>
          <c:showPercent val="0"/>
          <c:showBubbleSize val="0"/>
        </c:dLbls>
        <c:gapWidth val="150"/>
        <c:axId val="133465984"/>
        <c:axId val="133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A5E2-4BA2-BA2B-D807F0507D7D}"/>
            </c:ext>
          </c:extLst>
        </c:ser>
        <c:dLbls>
          <c:showLegendKey val="0"/>
          <c:showVal val="0"/>
          <c:showCatName val="0"/>
          <c:showSerName val="0"/>
          <c:showPercent val="0"/>
          <c:showBubbleSize val="0"/>
        </c:dLbls>
        <c:marker val="1"/>
        <c:smooth val="0"/>
        <c:axId val="133465984"/>
        <c:axId val="133472256"/>
      </c:lineChart>
      <c:dateAx>
        <c:axId val="133465984"/>
        <c:scaling>
          <c:orientation val="minMax"/>
        </c:scaling>
        <c:delete val="1"/>
        <c:axPos val="b"/>
        <c:numFmt formatCode="ge" sourceLinked="1"/>
        <c:majorTickMark val="none"/>
        <c:minorTickMark val="none"/>
        <c:tickLblPos val="none"/>
        <c:crossAx val="133472256"/>
        <c:crosses val="autoZero"/>
        <c:auto val="1"/>
        <c:lblOffset val="100"/>
        <c:baseTimeUnit val="years"/>
      </c:dateAx>
      <c:valAx>
        <c:axId val="13347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4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22.5</c:v>
                </c:pt>
                <c:pt idx="2">
                  <c:v>13.6</c:v>
                </c:pt>
                <c:pt idx="3">
                  <c:v>20.2</c:v>
                </c:pt>
                <c:pt idx="4">
                  <c:v>16.2</c:v>
                </c:pt>
              </c:numCache>
            </c:numRef>
          </c:val>
          <c:extLst xmlns:c16r2="http://schemas.microsoft.com/office/drawing/2015/06/chart">
            <c:ext xmlns:c16="http://schemas.microsoft.com/office/drawing/2014/chart" uri="{C3380CC4-5D6E-409C-BE32-E72D297353CC}">
              <c16:uniqueId val="{00000000-C74B-4F7E-86E2-7E1FAE0140EB}"/>
            </c:ext>
          </c:extLst>
        </c:ser>
        <c:dLbls>
          <c:showLegendKey val="0"/>
          <c:showVal val="0"/>
          <c:showCatName val="0"/>
          <c:showSerName val="0"/>
          <c:showPercent val="0"/>
          <c:showBubbleSize val="0"/>
        </c:dLbls>
        <c:gapWidth val="150"/>
        <c:axId val="130505728"/>
        <c:axId val="1305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74B-4F7E-86E2-7E1FAE0140EB}"/>
            </c:ext>
          </c:extLst>
        </c:ser>
        <c:dLbls>
          <c:showLegendKey val="0"/>
          <c:showVal val="0"/>
          <c:showCatName val="0"/>
          <c:showSerName val="0"/>
          <c:showPercent val="0"/>
          <c:showBubbleSize val="0"/>
        </c:dLbls>
        <c:marker val="1"/>
        <c:smooth val="0"/>
        <c:axId val="130505728"/>
        <c:axId val="130552960"/>
      </c:lineChart>
      <c:dateAx>
        <c:axId val="130505728"/>
        <c:scaling>
          <c:orientation val="minMax"/>
        </c:scaling>
        <c:delete val="1"/>
        <c:axPos val="b"/>
        <c:numFmt formatCode="ge" sourceLinked="1"/>
        <c:majorTickMark val="none"/>
        <c:minorTickMark val="none"/>
        <c:tickLblPos val="none"/>
        <c:crossAx val="130552960"/>
        <c:crosses val="autoZero"/>
        <c:auto val="1"/>
        <c:lblOffset val="100"/>
        <c:baseTimeUnit val="years"/>
      </c:dateAx>
      <c:valAx>
        <c:axId val="13055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50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81.2</c:v>
                </c:pt>
                <c:pt idx="2">
                  <c:v>90.8</c:v>
                </c:pt>
                <c:pt idx="3">
                  <c:v>89</c:v>
                </c:pt>
                <c:pt idx="4">
                  <c:v>92</c:v>
                </c:pt>
              </c:numCache>
            </c:numRef>
          </c:val>
          <c:extLst xmlns:c16r2="http://schemas.microsoft.com/office/drawing/2015/06/chart">
            <c:ext xmlns:c16="http://schemas.microsoft.com/office/drawing/2014/chart" uri="{C3380CC4-5D6E-409C-BE32-E72D297353CC}">
              <c16:uniqueId val="{00000000-39ED-4DE9-9532-CFDCD7F8C2DA}"/>
            </c:ext>
          </c:extLst>
        </c:ser>
        <c:dLbls>
          <c:showLegendKey val="0"/>
          <c:showVal val="0"/>
          <c:showCatName val="0"/>
          <c:showSerName val="0"/>
          <c:showPercent val="0"/>
          <c:showBubbleSize val="0"/>
        </c:dLbls>
        <c:gapWidth val="150"/>
        <c:axId val="132002944"/>
        <c:axId val="1320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9ED-4DE9-9532-CFDCD7F8C2DA}"/>
            </c:ext>
          </c:extLst>
        </c:ser>
        <c:dLbls>
          <c:showLegendKey val="0"/>
          <c:showVal val="0"/>
          <c:showCatName val="0"/>
          <c:showSerName val="0"/>
          <c:showPercent val="0"/>
          <c:showBubbleSize val="0"/>
        </c:dLbls>
        <c:marker val="1"/>
        <c:smooth val="0"/>
        <c:axId val="132002944"/>
        <c:axId val="132004864"/>
      </c:lineChart>
      <c:dateAx>
        <c:axId val="132002944"/>
        <c:scaling>
          <c:orientation val="minMax"/>
        </c:scaling>
        <c:delete val="1"/>
        <c:axPos val="b"/>
        <c:numFmt formatCode="ge" sourceLinked="1"/>
        <c:majorTickMark val="none"/>
        <c:minorTickMark val="none"/>
        <c:tickLblPos val="none"/>
        <c:crossAx val="132004864"/>
        <c:crosses val="autoZero"/>
        <c:auto val="1"/>
        <c:lblOffset val="100"/>
        <c:baseTimeUnit val="years"/>
      </c:dateAx>
      <c:valAx>
        <c:axId val="1320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0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85.6</c:v>
                </c:pt>
                <c:pt idx="2">
                  <c:v>97.7</c:v>
                </c:pt>
                <c:pt idx="3">
                  <c:v>95.6</c:v>
                </c:pt>
                <c:pt idx="4">
                  <c:v>103</c:v>
                </c:pt>
              </c:numCache>
            </c:numRef>
          </c:val>
          <c:extLst xmlns:c16r2="http://schemas.microsoft.com/office/drawing/2015/06/chart">
            <c:ext xmlns:c16="http://schemas.microsoft.com/office/drawing/2014/chart" uri="{C3380CC4-5D6E-409C-BE32-E72D297353CC}">
              <c16:uniqueId val="{00000000-90CE-4DE6-B57F-52E7FCEBE4E2}"/>
            </c:ext>
          </c:extLst>
        </c:ser>
        <c:dLbls>
          <c:showLegendKey val="0"/>
          <c:showVal val="0"/>
          <c:showCatName val="0"/>
          <c:showSerName val="0"/>
          <c:showPercent val="0"/>
          <c:showBubbleSize val="0"/>
        </c:dLbls>
        <c:gapWidth val="150"/>
        <c:axId val="132035328"/>
        <c:axId val="1320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90CE-4DE6-B57F-52E7FCEBE4E2}"/>
            </c:ext>
          </c:extLst>
        </c:ser>
        <c:dLbls>
          <c:showLegendKey val="0"/>
          <c:showVal val="0"/>
          <c:showCatName val="0"/>
          <c:showSerName val="0"/>
          <c:showPercent val="0"/>
          <c:showBubbleSize val="0"/>
        </c:dLbls>
        <c:marker val="1"/>
        <c:smooth val="0"/>
        <c:axId val="132035328"/>
        <c:axId val="132037248"/>
      </c:lineChart>
      <c:dateAx>
        <c:axId val="132035328"/>
        <c:scaling>
          <c:orientation val="minMax"/>
        </c:scaling>
        <c:delete val="1"/>
        <c:axPos val="b"/>
        <c:numFmt formatCode="ge" sourceLinked="1"/>
        <c:majorTickMark val="none"/>
        <c:minorTickMark val="none"/>
        <c:tickLblPos val="none"/>
        <c:crossAx val="132037248"/>
        <c:crosses val="autoZero"/>
        <c:auto val="1"/>
        <c:lblOffset val="100"/>
        <c:baseTimeUnit val="years"/>
      </c:dateAx>
      <c:valAx>
        <c:axId val="13203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203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10.3</c:v>
                </c:pt>
                <c:pt idx="2">
                  <c:v>20.8</c:v>
                </c:pt>
                <c:pt idx="3">
                  <c:v>37.799999999999997</c:v>
                </c:pt>
                <c:pt idx="4">
                  <c:v>50</c:v>
                </c:pt>
              </c:numCache>
            </c:numRef>
          </c:val>
          <c:extLst xmlns:c16r2="http://schemas.microsoft.com/office/drawing/2015/06/chart">
            <c:ext xmlns:c16="http://schemas.microsoft.com/office/drawing/2014/chart" uri="{C3380CC4-5D6E-409C-BE32-E72D297353CC}">
              <c16:uniqueId val="{00000000-0CF3-4910-AABC-215E70E43596}"/>
            </c:ext>
          </c:extLst>
        </c:ser>
        <c:dLbls>
          <c:showLegendKey val="0"/>
          <c:showVal val="0"/>
          <c:showCatName val="0"/>
          <c:showSerName val="0"/>
          <c:showPercent val="0"/>
          <c:showBubbleSize val="0"/>
        </c:dLbls>
        <c:gapWidth val="150"/>
        <c:axId val="132088192"/>
        <c:axId val="1320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0CF3-4910-AABC-215E70E43596}"/>
            </c:ext>
          </c:extLst>
        </c:ser>
        <c:dLbls>
          <c:showLegendKey val="0"/>
          <c:showVal val="0"/>
          <c:showCatName val="0"/>
          <c:showSerName val="0"/>
          <c:showPercent val="0"/>
          <c:showBubbleSize val="0"/>
        </c:dLbls>
        <c:marker val="1"/>
        <c:smooth val="0"/>
        <c:axId val="132088192"/>
        <c:axId val="132090112"/>
      </c:lineChart>
      <c:dateAx>
        <c:axId val="132088192"/>
        <c:scaling>
          <c:orientation val="minMax"/>
        </c:scaling>
        <c:delete val="1"/>
        <c:axPos val="b"/>
        <c:numFmt formatCode="ge" sourceLinked="1"/>
        <c:majorTickMark val="none"/>
        <c:minorTickMark val="none"/>
        <c:tickLblPos val="none"/>
        <c:crossAx val="132090112"/>
        <c:crosses val="autoZero"/>
        <c:auto val="1"/>
        <c:lblOffset val="100"/>
        <c:baseTimeUnit val="years"/>
      </c:dateAx>
      <c:valAx>
        <c:axId val="1320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08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15</c:v>
                </c:pt>
                <c:pt idx="2">
                  <c:v>29</c:v>
                </c:pt>
                <c:pt idx="3">
                  <c:v>39.6</c:v>
                </c:pt>
                <c:pt idx="4">
                  <c:v>53.8</c:v>
                </c:pt>
              </c:numCache>
            </c:numRef>
          </c:val>
          <c:extLst xmlns:c16r2="http://schemas.microsoft.com/office/drawing/2015/06/chart">
            <c:ext xmlns:c16="http://schemas.microsoft.com/office/drawing/2014/chart" uri="{C3380CC4-5D6E-409C-BE32-E72D297353CC}">
              <c16:uniqueId val="{00000000-BD43-4283-9E56-71CD4F746FD8}"/>
            </c:ext>
          </c:extLst>
        </c:ser>
        <c:dLbls>
          <c:showLegendKey val="0"/>
          <c:showVal val="0"/>
          <c:showCatName val="0"/>
          <c:showSerName val="0"/>
          <c:showPercent val="0"/>
          <c:showBubbleSize val="0"/>
        </c:dLbls>
        <c:gapWidth val="150"/>
        <c:axId val="133197824"/>
        <c:axId val="1331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D43-4283-9E56-71CD4F746FD8}"/>
            </c:ext>
          </c:extLst>
        </c:ser>
        <c:dLbls>
          <c:showLegendKey val="0"/>
          <c:showVal val="0"/>
          <c:showCatName val="0"/>
          <c:showSerName val="0"/>
          <c:showPercent val="0"/>
          <c:showBubbleSize val="0"/>
        </c:dLbls>
        <c:marker val="1"/>
        <c:smooth val="0"/>
        <c:axId val="133197824"/>
        <c:axId val="133199744"/>
      </c:lineChart>
      <c:dateAx>
        <c:axId val="133197824"/>
        <c:scaling>
          <c:orientation val="minMax"/>
        </c:scaling>
        <c:delete val="1"/>
        <c:axPos val="b"/>
        <c:numFmt formatCode="ge" sourceLinked="1"/>
        <c:majorTickMark val="none"/>
        <c:minorTickMark val="none"/>
        <c:tickLblPos val="none"/>
        <c:crossAx val="133199744"/>
        <c:crosses val="autoZero"/>
        <c:auto val="1"/>
        <c:lblOffset val="100"/>
        <c:baseTimeUnit val="years"/>
      </c:dateAx>
      <c:valAx>
        <c:axId val="13319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1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7061127</c:v>
                </c:pt>
                <c:pt idx="2">
                  <c:v>7532886</c:v>
                </c:pt>
                <c:pt idx="3">
                  <c:v>5015937</c:v>
                </c:pt>
                <c:pt idx="4">
                  <c:v>5244797</c:v>
                </c:pt>
              </c:numCache>
            </c:numRef>
          </c:val>
          <c:extLst xmlns:c16r2="http://schemas.microsoft.com/office/drawing/2015/06/chart">
            <c:ext xmlns:c16="http://schemas.microsoft.com/office/drawing/2014/chart" uri="{C3380CC4-5D6E-409C-BE32-E72D297353CC}">
              <c16:uniqueId val="{00000000-2FE4-4EA9-98E7-26E2D97B3086}"/>
            </c:ext>
          </c:extLst>
        </c:ser>
        <c:dLbls>
          <c:showLegendKey val="0"/>
          <c:showVal val="0"/>
          <c:showCatName val="0"/>
          <c:showSerName val="0"/>
          <c:showPercent val="0"/>
          <c:showBubbleSize val="0"/>
        </c:dLbls>
        <c:gapWidth val="150"/>
        <c:axId val="133229952"/>
        <c:axId val="1332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FE4-4EA9-98E7-26E2D97B3086}"/>
            </c:ext>
          </c:extLst>
        </c:ser>
        <c:dLbls>
          <c:showLegendKey val="0"/>
          <c:showVal val="0"/>
          <c:showCatName val="0"/>
          <c:showSerName val="0"/>
          <c:showPercent val="0"/>
          <c:showBubbleSize val="0"/>
        </c:dLbls>
        <c:marker val="1"/>
        <c:smooth val="0"/>
        <c:axId val="133229952"/>
        <c:axId val="133232128"/>
      </c:lineChart>
      <c:dateAx>
        <c:axId val="133229952"/>
        <c:scaling>
          <c:orientation val="minMax"/>
        </c:scaling>
        <c:delete val="1"/>
        <c:axPos val="b"/>
        <c:numFmt formatCode="ge" sourceLinked="1"/>
        <c:majorTickMark val="none"/>
        <c:minorTickMark val="none"/>
        <c:tickLblPos val="none"/>
        <c:crossAx val="133232128"/>
        <c:crosses val="autoZero"/>
        <c:auto val="1"/>
        <c:lblOffset val="100"/>
        <c:baseTimeUnit val="years"/>
      </c:dateAx>
      <c:valAx>
        <c:axId val="133232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22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21</c:v>
                </c:pt>
                <c:pt idx="2">
                  <c:v>22.1</c:v>
                </c:pt>
                <c:pt idx="3">
                  <c:v>19.899999999999999</c:v>
                </c:pt>
                <c:pt idx="4">
                  <c:v>19.399999999999999</c:v>
                </c:pt>
              </c:numCache>
            </c:numRef>
          </c:val>
          <c:extLst xmlns:c16r2="http://schemas.microsoft.com/office/drawing/2015/06/chart">
            <c:ext xmlns:c16="http://schemas.microsoft.com/office/drawing/2014/chart" uri="{C3380CC4-5D6E-409C-BE32-E72D297353CC}">
              <c16:uniqueId val="{00000000-85DB-4CB2-9368-A02FB487A407}"/>
            </c:ext>
          </c:extLst>
        </c:ser>
        <c:dLbls>
          <c:showLegendKey val="0"/>
          <c:showVal val="0"/>
          <c:showCatName val="0"/>
          <c:showSerName val="0"/>
          <c:showPercent val="0"/>
          <c:showBubbleSize val="0"/>
        </c:dLbls>
        <c:gapWidth val="150"/>
        <c:axId val="133262336"/>
        <c:axId val="1332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85DB-4CB2-9368-A02FB487A407}"/>
            </c:ext>
          </c:extLst>
        </c:ser>
        <c:dLbls>
          <c:showLegendKey val="0"/>
          <c:showVal val="0"/>
          <c:showCatName val="0"/>
          <c:showSerName val="0"/>
          <c:showPercent val="0"/>
          <c:showBubbleSize val="0"/>
        </c:dLbls>
        <c:marker val="1"/>
        <c:smooth val="0"/>
        <c:axId val="133262336"/>
        <c:axId val="133264512"/>
      </c:lineChart>
      <c:dateAx>
        <c:axId val="133262336"/>
        <c:scaling>
          <c:orientation val="minMax"/>
        </c:scaling>
        <c:delete val="1"/>
        <c:axPos val="b"/>
        <c:numFmt formatCode="ge" sourceLinked="1"/>
        <c:majorTickMark val="none"/>
        <c:minorTickMark val="none"/>
        <c:tickLblPos val="none"/>
        <c:crossAx val="133264512"/>
        <c:crosses val="autoZero"/>
        <c:auto val="1"/>
        <c:lblOffset val="100"/>
        <c:baseTimeUnit val="years"/>
      </c:dateAx>
      <c:valAx>
        <c:axId val="13326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2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72.5</c:v>
                </c:pt>
                <c:pt idx="2">
                  <c:v>50.4</c:v>
                </c:pt>
                <c:pt idx="3">
                  <c:v>52.6</c:v>
                </c:pt>
                <c:pt idx="4">
                  <c:v>50.5</c:v>
                </c:pt>
              </c:numCache>
            </c:numRef>
          </c:val>
          <c:extLst xmlns:c16r2="http://schemas.microsoft.com/office/drawing/2015/06/chart">
            <c:ext xmlns:c16="http://schemas.microsoft.com/office/drawing/2014/chart" uri="{C3380CC4-5D6E-409C-BE32-E72D297353CC}">
              <c16:uniqueId val="{00000000-8FBE-4CB9-9058-5F99689F0316}"/>
            </c:ext>
          </c:extLst>
        </c:ser>
        <c:dLbls>
          <c:showLegendKey val="0"/>
          <c:showVal val="0"/>
          <c:showCatName val="0"/>
          <c:showSerName val="0"/>
          <c:showPercent val="0"/>
          <c:showBubbleSize val="0"/>
        </c:dLbls>
        <c:gapWidth val="150"/>
        <c:axId val="133319296"/>
        <c:axId val="1333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8FBE-4CB9-9058-5F99689F0316}"/>
            </c:ext>
          </c:extLst>
        </c:ser>
        <c:dLbls>
          <c:showLegendKey val="0"/>
          <c:showVal val="0"/>
          <c:showCatName val="0"/>
          <c:showSerName val="0"/>
          <c:showPercent val="0"/>
          <c:showBubbleSize val="0"/>
        </c:dLbls>
        <c:marker val="1"/>
        <c:smooth val="0"/>
        <c:axId val="133319296"/>
        <c:axId val="133333760"/>
      </c:lineChart>
      <c:dateAx>
        <c:axId val="133319296"/>
        <c:scaling>
          <c:orientation val="minMax"/>
        </c:scaling>
        <c:delete val="1"/>
        <c:axPos val="b"/>
        <c:numFmt formatCode="ge" sourceLinked="1"/>
        <c:majorTickMark val="none"/>
        <c:minorTickMark val="none"/>
        <c:tickLblPos val="none"/>
        <c:crossAx val="133333760"/>
        <c:crosses val="autoZero"/>
        <c:auto val="1"/>
        <c:lblOffset val="100"/>
        <c:baseTimeUnit val="years"/>
      </c:dateAx>
      <c:valAx>
        <c:axId val="13333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31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S37" zoomScale="145" zoomScaleNormal="145"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山梨県峡南医療センター企業団　富士川病院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100床以上～200床未満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154</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10</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感 災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f>データ!AC6</f>
        <v>4</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158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t="str">
        <f>データ!U6</f>
        <v>-</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12893</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122</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122</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149</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152</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t="str">
        <f>データ!AH7</f>
        <v>-</v>
      </c>
      <c r="Q33" s="96"/>
      <c r="R33" s="96"/>
      <c r="S33" s="96"/>
      <c r="T33" s="96"/>
      <c r="U33" s="96"/>
      <c r="V33" s="96"/>
      <c r="W33" s="96"/>
      <c r="X33" s="96"/>
      <c r="Y33" s="96"/>
      <c r="Z33" s="96"/>
      <c r="AA33" s="96"/>
      <c r="AB33" s="96"/>
      <c r="AC33" s="96"/>
      <c r="AD33" s="97"/>
      <c r="AE33" s="95">
        <f>データ!AI7</f>
        <v>85.6</v>
      </c>
      <c r="AF33" s="96"/>
      <c r="AG33" s="96"/>
      <c r="AH33" s="96"/>
      <c r="AI33" s="96"/>
      <c r="AJ33" s="96"/>
      <c r="AK33" s="96"/>
      <c r="AL33" s="96"/>
      <c r="AM33" s="96"/>
      <c r="AN33" s="96"/>
      <c r="AO33" s="96"/>
      <c r="AP33" s="96"/>
      <c r="AQ33" s="96"/>
      <c r="AR33" s="96"/>
      <c r="AS33" s="97"/>
      <c r="AT33" s="95">
        <f>データ!AJ7</f>
        <v>97.7</v>
      </c>
      <c r="AU33" s="96"/>
      <c r="AV33" s="96"/>
      <c r="AW33" s="96"/>
      <c r="AX33" s="96"/>
      <c r="AY33" s="96"/>
      <c r="AZ33" s="96"/>
      <c r="BA33" s="96"/>
      <c r="BB33" s="96"/>
      <c r="BC33" s="96"/>
      <c r="BD33" s="96"/>
      <c r="BE33" s="96"/>
      <c r="BF33" s="96"/>
      <c r="BG33" s="96"/>
      <c r="BH33" s="97"/>
      <c r="BI33" s="95">
        <f>データ!AK7</f>
        <v>95.6</v>
      </c>
      <c r="BJ33" s="96"/>
      <c r="BK33" s="96"/>
      <c r="BL33" s="96"/>
      <c r="BM33" s="96"/>
      <c r="BN33" s="96"/>
      <c r="BO33" s="96"/>
      <c r="BP33" s="96"/>
      <c r="BQ33" s="96"/>
      <c r="BR33" s="96"/>
      <c r="BS33" s="96"/>
      <c r="BT33" s="96"/>
      <c r="BU33" s="96"/>
      <c r="BV33" s="96"/>
      <c r="BW33" s="97"/>
      <c r="BX33" s="95">
        <f>データ!AL7</f>
        <v>103</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t="str">
        <f>データ!AS7</f>
        <v>-</v>
      </c>
      <c r="DE33" s="96"/>
      <c r="DF33" s="96"/>
      <c r="DG33" s="96"/>
      <c r="DH33" s="96"/>
      <c r="DI33" s="96"/>
      <c r="DJ33" s="96"/>
      <c r="DK33" s="96"/>
      <c r="DL33" s="96"/>
      <c r="DM33" s="96"/>
      <c r="DN33" s="96"/>
      <c r="DO33" s="96"/>
      <c r="DP33" s="96"/>
      <c r="DQ33" s="96"/>
      <c r="DR33" s="97"/>
      <c r="DS33" s="95">
        <f>データ!AT7</f>
        <v>81.2</v>
      </c>
      <c r="DT33" s="96"/>
      <c r="DU33" s="96"/>
      <c r="DV33" s="96"/>
      <c r="DW33" s="96"/>
      <c r="DX33" s="96"/>
      <c r="DY33" s="96"/>
      <c r="DZ33" s="96"/>
      <c r="EA33" s="96"/>
      <c r="EB33" s="96"/>
      <c r="EC33" s="96"/>
      <c r="ED33" s="96"/>
      <c r="EE33" s="96"/>
      <c r="EF33" s="96"/>
      <c r="EG33" s="97"/>
      <c r="EH33" s="95">
        <f>データ!AU7</f>
        <v>90.8</v>
      </c>
      <c r="EI33" s="96"/>
      <c r="EJ33" s="96"/>
      <c r="EK33" s="96"/>
      <c r="EL33" s="96"/>
      <c r="EM33" s="96"/>
      <c r="EN33" s="96"/>
      <c r="EO33" s="96"/>
      <c r="EP33" s="96"/>
      <c r="EQ33" s="96"/>
      <c r="ER33" s="96"/>
      <c r="ES33" s="96"/>
      <c r="ET33" s="96"/>
      <c r="EU33" s="96"/>
      <c r="EV33" s="97"/>
      <c r="EW33" s="95">
        <f>データ!AV7</f>
        <v>89</v>
      </c>
      <c r="EX33" s="96"/>
      <c r="EY33" s="96"/>
      <c r="EZ33" s="96"/>
      <c r="FA33" s="96"/>
      <c r="FB33" s="96"/>
      <c r="FC33" s="96"/>
      <c r="FD33" s="96"/>
      <c r="FE33" s="96"/>
      <c r="FF33" s="96"/>
      <c r="FG33" s="96"/>
      <c r="FH33" s="96"/>
      <c r="FI33" s="96"/>
      <c r="FJ33" s="96"/>
      <c r="FK33" s="97"/>
      <c r="FL33" s="95">
        <f>データ!AW7</f>
        <v>92</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t="str">
        <f>データ!BD7</f>
        <v>-</v>
      </c>
      <c r="GS33" s="96"/>
      <c r="GT33" s="96"/>
      <c r="GU33" s="96"/>
      <c r="GV33" s="96"/>
      <c r="GW33" s="96"/>
      <c r="GX33" s="96"/>
      <c r="GY33" s="96"/>
      <c r="GZ33" s="96"/>
      <c r="HA33" s="96"/>
      <c r="HB33" s="96"/>
      <c r="HC33" s="96"/>
      <c r="HD33" s="96"/>
      <c r="HE33" s="96"/>
      <c r="HF33" s="97"/>
      <c r="HG33" s="95">
        <f>データ!BE7</f>
        <v>22.5</v>
      </c>
      <c r="HH33" s="96"/>
      <c r="HI33" s="96"/>
      <c r="HJ33" s="96"/>
      <c r="HK33" s="96"/>
      <c r="HL33" s="96"/>
      <c r="HM33" s="96"/>
      <c r="HN33" s="96"/>
      <c r="HO33" s="96"/>
      <c r="HP33" s="96"/>
      <c r="HQ33" s="96"/>
      <c r="HR33" s="96"/>
      <c r="HS33" s="96"/>
      <c r="HT33" s="96"/>
      <c r="HU33" s="97"/>
      <c r="HV33" s="95">
        <f>データ!BF7</f>
        <v>13.6</v>
      </c>
      <c r="HW33" s="96"/>
      <c r="HX33" s="96"/>
      <c r="HY33" s="96"/>
      <c r="HZ33" s="96"/>
      <c r="IA33" s="96"/>
      <c r="IB33" s="96"/>
      <c r="IC33" s="96"/>
      <c r="ID33" s="96"/>
      <c r="IE33" s="96"/>
      <c r="IF33" s="96"/>
      <c r="IG33" s="96"/>
      <c r="IH33" s="96"/>
      <c r="II33" s="96"/>
      <c r="IJ33" s="97"/>
      <c r="IK33" s="95">
        <f>データ!BG7</f>
        <v>20.2</v>
      </c>
      <c r="IL33" s="96"/>
      <c r="IM33" s="96"/>
      <c r="IN33" s="96"/>
      <c r="IO33" s="96"/>
      <c r="IP33" s="96"/>
      <c r="IQ33" s="96"/>
      <c r="IR33" s="96"/>
      <c r="IS33" s="96"/>
      <c r="IT33" s="96"/>
      <c r="IU33" s="96"/>
      <c r="IV33" s="96"/>
      <c r="IW33" s="96"/>
      <c r="IX33" s="96"/>
      <c r="IY33" s="97"/>
      <c r="IZ33" s="95">
        <f>データ!BH7</f>
        <v>16.2</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t="str">
        <f>データ!BO7</f>
        <v>-</v>
      </c>
      <c r="KG33" s="96"/>
      <c r="KH33" s="96"/>
      <c r="KI33" s="96"/>
      <c r="KJ33" s="96"/>
      <c r="KK33" s="96"/>
      <c r="KL33" s="96"/>
      <c r="KM33" s="96"/>
      <c r="KN33" s="96"/>
      <c r="KO33" s="96"/>
      <c r="KP33" s="96"/>
      <c r="KQ33" s="96"/>
      <c r="KR33" s="96"/>
      <c r="KS33" s="96"/>
      <c r="KT33" s="97"/>
      <c r="KU33" s="95">
        <f>データ!BP7</f>
        <v>41.1</v>
      </c>
      <c r="KV33" s="96"/>
      <c r="KW33" s="96"/>
      <c r="KX33" s="96"/>
      <c r="KY33" s="96"/>
      <c r="KZ33" s="96"/>
      <c r="LA33" s="96"/>
      <c r="LB33" s="96"/>
      <c r="LC33" s="96"/>
      <c r="LD33" s="96"/>
      <c r="LE33" s="96"/>
      <c r="LF33" s="96"/>
      <c r="LG33" s="96"/>
      <c r="LH33" s="96"/>
      <c r="LI33" s="97"/>
      <c r="LJ33" s="95">
        <f>データ!BQ7</f>
        <v>58.3</v>
      </c>
      <c r="LK33" s="96"/>
      <c r="LL33" s="96"/>
      <c r="LM33" s="96"/>
      <c r="LN33" s="96"/>
      <c r="LO33" s="96"/>
      <c r="LP33" s="96"/>
      <c r="LQ33" s="96"/>
      <c r="LR33" s="96"/>
      <c r="LS33" s="96"/>
      <c r="LT33" s="96"/>
      <c r="LU33" s="96"/>
      <c r="LV33" s="96"/>
      <c r="LW33" s="96"/>
      <c r="LX33" s="97"/>
      <c r="LY33" s="95">
        <f>データ!BR7</f>
        <v>61.3</v>
      </c>
      <c r="LZ33" s="96"/>
      <c r="MA33" s="96"/>
      <c r="MB33" s="96"/>
      <c r="MC33" s="96"/>
      <c r="MD33" s="96"/>
      <c r="ME33" s="96"/>
      <c r="MF33" s="96"/>
      <c r="MG33" s="96"/>
      <c r="MH33" s="96"/>
      <c r="MI33" s="96"/>
      <c r="MJ33" s="96"/>
      <c r="MK33" s="96"/>
      <c r="ML33" s="96"/>
      <c r="MM33" s="97"/>
      <c r="MN33" s="95">
        <f>データ!BS7</f>
        <v>63.5</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t="str">
        <f>データ!AM7</f>
        <v>-</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96.6</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t="str">
        <f>データ!AX7</f>
        <v>-</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83.9</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t="str">
        <f>データ!BI7</f>
        <v>-</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116.9</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t="str">
        <f>データ!BT7</f>
        <v>-</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69.7</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150</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t="str">
        <f>データ!BZ7</f>
        <v>-</v>
      </c>
      <c r="Q55" s="99"/>
      <c r="R55" s="99"/>
      <c r="S55" s="99"/>
      <c r="T55" s="99"/>
      <c r="U55" s="99"/>
      <c r="V55" s="99"/>
      <c r="W55" s="99"/>
      <c r="X55" s="99"/>
      <c r="Y55" s="99"/>
      <c r="Z55" s="99"/>
      <c r="AA55" s="99"/>
      <c r="AB55" s="99"/>
      <c r="AC55" s="99"/>
      <c r="AD55" s="100"/>
      <c r="AE55" s="98">
        <f>データ!CA7</f>
        <v>40914</v>
      </c>
      <c r="AF55" s="99"/>
      <c r="AG55" s="99"/>
      <c r="AH55" s="99"/>
      <c r="AI55" s="99"/>
      <c r="AJ55" s="99"/>
      <c r="AK55" s="99"/>
      <c r="AL55" s="99"/>
      <c r="AM55" s="99"/>
      <c r="AN55" s="99"/>
      <c r="AO55" s="99"/>
      <c r="AP55" s="99"/>
      <c r="AQ55" s="99"/>
      <c r="AR55" s="99"/>
      <c r="AS55" s="100"/>
      <c r="AT55" s="98">
        <f>データ!CB7</f>
        <v>40010</v>
      </c>
      <c r="AU55" s="99"/>
      <c r="AV55" s="99"/>
      <c r="AW55" s="99"/>
      <c r="AX55" s="99"/>
      <c r="AY55" s="99"/>
      <c r="AZ55" s="99"/>
      <c r="BA55" s="99"/>
      <c r="BB55" s="99"/>
      <c r="BC55" s="99"/>
      <c r="BD55" s="99"/>
      <c r="BE55" s="99"/>
      <c r="BF55" s="99"/>
      <c r="BG55" s="99"/>
      <c r="BH55" s="100"/>
      <c r="BI55" s="98">
        <f>データ!CC7</f>
        <v>37065</v>
      </c>
      <c r="BJ55" s="99"/>
      <c r="BK55" s="99"/>
      <c r="BL55" s="99"/>
      <c r="BM55" s="99"/>
      <c r="BN55" s="99"/>
      <c r="BO55" s="99"/>
      <c r="BP55" s="99"/>
      <c r="BQ55" s="99"/>
      <c r="BR55" s="99"/>
      <c r="BS55" s="99"/>
      <c r="BT55" s="99"/>
      <c r="BU55" s="99"/>
      <c r="BV55" s="99"/>
      <c r="BW55" s="100"/>
      <c r="BX55" s="98">
        <f>データ!CD7</f>
        <v>37733</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t="str">
        <f>データ!CK7</f>
        <v>-</v>
      </c>
      <c r="DE55" s="99"/>
      <c r="DF55" s="99"/>
      <c r="DG55" s="99"/>
      <c r="DH55" s="99"/>
      <c r="DI55" s="99"/>
      <c r="DJ55" s="99"/>
      <c r="DK55" s="99"/>
      <c r="DL55" s="99"/>
      <c r="DM55" s="99"/>
      <c r="DN55" s="99"/>
      <c r="DO55" s="99"/>
      <c r="DP55" s="99"/>
      <c r="DQ55" s="99"/>
      <c r="DR55" s="100"/>
      <c r="DS55" s="98">
        <f>データ!CL7</f>
        <v>8631</v>
      </c>
      <c r="DT55" s="99"/>
      <c r="DU55" s="99"/>
      <c r="DV55" s="99"/>
      <c r="DW55" s="99"/>
      <c r="DX55" s="99"/>
      <c r="DY55" s="99"/>
      <c r="DZ55" s="99"/>
      <c r="EA55" s="99"/>
      <c r="EB55" s="99"/>
      <c r="EC55" s="99"/>
      <c r="ED55" s="99"/>
      <c r="EE55" s="99"/>
      <c r="EF55" s="99"/>
      <c r="EG55" s="100"/>
      <c r="EH55" s="98">
        <f>データ!CM7</f>
        <v>8847</v>
      </c>
      <c r="EI55" s="99"/>
      <c r="EJ55" s="99"/>
      <c r="EK55" s="99"/>
      <c r="EL55" s="99"/>
      <c r="EM55" s="99"/>
      <c r="EN55" s="99"/>
      <c r="EO55" s="99"/>
      <c r="EP55" s="99"/>
      <c r="EQ55" s="99"/>
      <c r="ER55" s="99"/>
      <c r="ES55" s="99"/>
      <c r="ET55" s="99"/>
      <c r="EU55" s="99"/>
      <c r="EV55" s="100"/>
      <c r="EW55" s="98">
        <f>データ!CN7</f>
        <v>9144</v>
      </c>
      <c r="EX55" s="99"/>
      <c r="EY55" s="99"/>
      <c r="EZ55" s="99"/>
      <c r="FA55" s="99"/>
      <c r="FB55" s="99"/>
      <c r="FC55" s="99"/>
      <c r="FD55" s="99"/>
      <c r="FE55" s="99"/>
      <c r="FF55" s="99"/>
      <c r="FG55" s="99"/>
      <c r="FH55" s="99"/>
      <c r="FI55" s="99"/>
      <c r="FJ55" s="99"/>
      <c r="FK55" s="100"/>
      <c r="FL55" s="98">
        <f>データ!CO7</f>
        <v>8769</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t="str">
        <f>データ!CV7</f>
        <v>-</v>
      </c>
      <c r="GS55" s="96"/>
      <c r="GT55" s="96"/>
      <c r="GU55" s="96"/>
      <c r="GV55" s="96"/>
      <c r="GW55" s="96"/>
      <c r="GX55" s="96"/>
      <c r="GY55" s="96"/>
      <c r="GZ55" s="96"/>
      <c r="HA55" s="96"/>
      <c r="HB55" s="96"/>
      <c r="HC55" s="96"/>
      <c r="HD55" s="96"/>
      <c r="HE55" s="96"/>
      <c r="HF55" s="97"/>
      <c r="HG55" s="95">
        <f>データ!CW7</f>
        <v>72.5</v>
      </c>
      <c r="HH55" s="96"/>
      <c r="HI55" s="96"/>
      <c r="HJ55" s="96"/>
      <c r="HK55" s="96"/>
      <c r="HL55" s="96"/>
      <c r="HM55" s="96"/>
      <c r="HN55" s="96"/>
      <c r="HO55" s="96"/>
      <c r="HP55" s="96"/>
      <c r="HQ55" s="96"/>
      <c r="HR55" s="96"/>
      <c r="HS55" s="96"/>
      <c r="HT55" s="96"/>
      <c r="HU55" s="97"/>
      <c r="HV55" s="95">
        <f>データ!CX7</f>
        <v>50.4</v>
      </c>
      <c r="HW55" s="96"/>
      <c r="HX55" s="96"/>
      <c r="HY55" s="96"/>
      <c r="HZ55" s="96"/>
      <c r="IA55" s="96"/>
      <c r="IB55" s="96"/>
      <c r="IC55" s="96"/>
      <c r="ID55" s="96"/>
      <c r="IE55" s="96"/>
      <c r="IF55" s="96"/>
      <c r="IG55" s="96"/>
      <c r="IH55" s="96"/>
      <c r="II55" s="96"/>
      <c r="IJ55" s="97"/>
      <c r="IK55" s="95">
        <f>データ!CY7</f>
        <v>52.6</v>
      </c>
      <c r="IL55" s="96"/>
      <c r="IM55" s="96"/>
      <c r="IN55" s="96"/>
      <c r="IO55" s="96"/>
      <c r="IP55" s="96"/>
      <c r="IQ55" s="96"/>
      <c r="IR55" s="96"/>
      <c r="IS55" s="96"/>
      <c r="IT55" s="96"/>
      <c r="IU55" s="96"/>
      <c r="IV55" s="96"/>
      <c r="IW55" s="96"/>
      <c r="IX55" s="96"/>
      <c r="IY55" s="97"/>
      <c r="IZ55" s="95">
        <f>データ!CZ7</f>
        <v>50.5</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t="str">
        <f>データ!DG7</f>
        <v>-</v>
      </c>
      <c r="KG55" s="96"/>
      <c r="KH55" s="96"/>
      <c r="KI55" s="96"/>
      <c r="KJ55" s="96"/>
      <c r="KK55" s="96"/>
      <c r="KL55" s="96"/>
      <c r="KM55" s="96"/>
      <c r="KN55" s="96"/>
      <c r="KO55" s="96"/>
      <c r="KP55" s="96"/>
      <c r="KQ55" s="96"/>
      <c r="KR55" s="96"/>
      <c r="KS55" s="96"/>
      <c r="KT55" s="97"/>
      <c r="KU55" s="95">
        <f>データ!DH7</f>
        <v>21</v>
      </c>
      <c r="KV55" s="96"/>
      <c r="KW55" s="96"/>
      <c r="KX55" s="96"/>
      <c r="KY55" s="96"/>
      <c r="KZ55" s="96"/>
      <c r="LA55" s="96"/>
      <c r="LB55" s="96"/>
      <c r="LC55" s="96"/>
      <c r="LD55" s="96"/>
      <c r="LE55" s="96"/>
      <c r="LF55" s="96"/>
      <c r="LG55" s="96"/>
      <c r="LH55" s="96"/>
      <c r="LI55" s="97"/>
      <c r="LJ55" s="95">
        <f>データ!DI7</f>
        <v>22.1</v>
      </c>
      <c r="LK55" s="96"/>
      <c r="LL55" s="96"/>
      <c r="LM55" s="96"/>
      <c r="LN55" s="96"/>
      <c r="LO55" s="96"/>
      <c r="LP55" s="96"/>
      <c r="LQ55" s="96"/>
      <c r="LR55" s="96"/>
      <c r="LS55" s="96"/>
      <c r="LT55" s="96"/>
      <c r="LU55" s="96"/>
      <c r="LV55" s="96"/>
      <c r="LW55" s="96"/>
      <c r="LX55" s="97"/>
      <c r="LY55" s="95">
        <f>データ!DJ7</f>
        <v>19.899999999999999</v>
      </c>
      <c r="LZ55" s="96"/>
      <c r="MA55" s="96"/>
      <c r="MB55" s="96"/>
      <c r="MC55" s="96"/>
      <c r="MD55" s="96"/>
      <c r="ME55" s="96"/>
      <c r="MF55" s="96"/>
      <c r="MG55" s="96"/>
      <c r="MH55" s="96"/>
      <c r="MI55" s="96"/>
      <c r="MJ55" s="96"/>
      <c r="MK55" s="96"/>
      <c r="ML55" s="96"/>
      <c r="MM55" s="97"/>
      <c r="MN55" s="95">
        <f>データ!DK7</f>
        <v>19.399999999999999</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t="str">
        <f>データ!CE7</f>
        <v>-</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34136</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t="str">
        <f>データ!CP7</f>
        <v>-</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10130</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t="str">
        <f>データ!DA7</f>
        <v>-</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63.4</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t="str">
        <f>データ!DL7</f>
        <v>-</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18.3</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151</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t="str">
        <f>データ!DR7</f>
        <v>-</v>
      </c>
      <c r="V79" s="84"/>
      <c r="W79" s="84"/>
      <c r="X79" s="84"/>
      <c r="Y79" s="84"/>
      <c r="Z79" s="84"/>
      <c r="AA79" s="84"/>
      <c r="AB79" s="84"/>
      <c r="AC79" s="84"/>
      <c r="AD79" s="84"/>
      <c r="AE79" s="84"/>
      <c r="AF79" s="84"/>
      <c r="AG79" s="84"/>
      <c r="AH79" s="84"/>
      <c r="AI79" s="84"/>
      <c r="AJ79" s="84"/>
      <c r="AK79" s="84"/>
      <c r="AL79" s="84"/>
      <c r="AM79" s="84"/>
      <c r="AN79" s="84">
        <f>データ!DS7</f>
        <v>10.3</v>
      </c>
      <c r="AO79" s="84"/>
      <c r="AP79" s="84"/>
      <c r="AQ79" s="84"/>
      <c r="AR79" s="84"/>
      <c r="AS79" s="84"/>
      <c r="AT79" s="84"/>
      <c r="AU79" s="84"/>
      <c r="AV79" s="84"/>
      <c r="AW79" s="84"/>
      <c r="AX79" s="84"/>
      <c r="AY79" s="84"/>
      <c r="AZ79" s="84"/>
      <c r="BA79" s="84"/>
      <c r="BB79" s="84"/>
      <c r="BC79" s="84"/>
      <c r="BD79" s="84"/>
      <c r="BE79" s="84"/>
      <c r="BF79" s="84"/>
      <c r="BG79" s="84">
        <f>データ!DT7</f>
        <v>20.8</v>
      </c>
      <c r="BH79" s="84"/>
      <c r="BI79" s="84"/>
      <c r="BJ79" s="84"/>
      <c r="BK79" s="84"/>
      <c r="BL79" s="84"/>
      <c r="BM79" s="84"/>
      <c r="BN79" s="84"/>
      <c r="BO79" s="84"/>
      <c r="BP79" s="84"/>
      <c r="BQ79" s="84"/>
      <c r="BR79" s="84"/>
      <c r="BS79" s="84"/>
      <c r="BT79" s="84"/>
      <c r="BU79" s="84"/>
      <c r="BV79" s="84"/>
      <c r="BW79" s="84"/>
      <c r="BX79" s="84"/>
      <c r="BY79" s="84"/>
      <c r="BZ79" s="84">
        <f>データ!DU7</f>
        <v>37.799999999999997</v>
      </c>
      <c r="CA79" s="84"/>
      <c r="CB79" s="84"/>
      <c r="CC79" s="84"/>
      <c r="CD79" s="84"/>
      <c r="CE79" s="84"/>
      <c r="CF79" s="84"/>
      <c r="CG79" s="84"/>
      <c r="CH79" s="84"/>
      <c r="CI79" s="84"/>
      <c r="CJ79" s="84"/>
      <c r="CK79" s="84"/>
      <c r="CL79" s="84"/>
      <c r="CM79" s="84"/>
      <c r="CN79" s="84"/>
      <c r="CO79" s="84"/>
      <c r="CP79" s="84"/>
      <c r="CQ79" s="84"/>
      <c r="CR79" s="84"/>
      <c r="CS79" s="84">
        <f>データ!DV7</f>
        <v>50</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t="str">
        <f>データ!EC7</f>
        <v>-</v>
      </c>
      <c r="EP79" s="84"/>
      <c r="EQ79" s="84"/>
      <c r="ER79" s="84"/>
      <c r="ES79" s="84"/>
      <c r="ET79" s="84"/>
      <c r="EU79" s="84"/>
      <c r="EV79" s="84"/>
      <c r="EW79" s="84"/>
      <c r="EX79" s="84"/>
      <c r="EY79" s="84"/>
      <c r="EZ79" s="84"/>
      <c r="FA79" s="84"/>
      <c r="FB79" s="84"/>
      <c r="FC79" s="84"/>
      <c r="FD79" s="84"/>
      <c r="FE79" s="84"/>
      <c r="FF79" s="84"/>
      <c r="FG79" s="84"/>
      <c r="FH79" s="84">
        <f>データ!ED7</f>
        <v>15</v>
      </c>
      <c r="FI79" s="84"/>
      <c r="FJ79" s="84"/>
      <c r="FK79" s="84"/>
      <c r="FL79" s="84"/>
      <c r="FM79" s="84"/>
      <c r="FN79" s="84"/>
      <c r="FO79" s="84"/>
      <c r="FP79" s="84"/>
      <c r="FQ79" s="84"/>
      <c r="FR79" s="84"/>
      <c r="FS79" s="84"/>
      <c r="FT79" s="84"/>
      <c r="FU79" s="84"/>
      <c r="FV79" s="84"/>
      <c r="FW79" s="84"/>
      <c r="FX79" s="84"/>
      <c r="FY79" s="84"/>
      <c r="FZ79" s="84"/>
      <c r="GA79" s="84">
        <f>データ!EE7</f>
        <v>29</v>
      </c>
      <c r="GB79" s="84"/>
      <c r="GC79" s="84"/>
      <c r="GD79" s="84"/>
      <c r="GE79" s="84"/>
      <c r="GF79" s="84"/>
      <c r="GG79" s="84"/>
      <c r="GH79" s="84"/>
      <c r="GI79" s="84"/>
      <c r="GJ79" s="84"/>
      <c r="GK79" s="84"/>
      <c r="GL79" s="84"/>
      <c r="GM79" s="84"/>
      <c r="GN79" s="84"/>
      <c r="GO79" s="84"/>
      <c r="GP79" s="84"/>
      <c r="GQ79" s="84"/>
      <c r="GR79" s="84"/>
      <c r="GS79" s="84"/>
      <c r="GT79" s="84">
        <f>データ!EF7</f>
        <v>39.6</v>
      </c>
      <c r="GU79" s="84"/>
      <c r="GV79" s="84"/>
      <c r="GW79" s="84"/>
      <c r="GX79" s="84"/>
      <c r="GY79" s="84"/>
      <c r="GZ79" s="84"/>
      <c r="HA79" s="84"/>
      <c r="HB79" s="84"/>
      <c r="HC79" s="84"/>
      <c r="HD79" s="84"/>
      <c r="HE79" s="84"/>
      <c r="HF79" s="84"/>
      <c r="HG79" s="84"/>
      <c r="HH79" s="84"/>
      <c r="HI79" s="84"/>
      <c r="HJ79" s="84"/>
      <c r="HK79" s="84"/>
      <c r="HL79" s="84"/>
      <c r="HM79" s="84">
        <f>データ!EG7</f>
        <v>53.8</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t="str">
        <f>データ!EN7</f>
        <v>-</v>
      </c>
      <c r="JK79" s="83"/>
      <c r="JL79" s="83"/>
      <c r="JM79" s="83"/>
      <c r="JN79" s="83"/>
      <c r="JO79" s="83"/>
      <c r="JP79" s="83"/>
      <c r="JQ79" s="83"/>
      <c r="JR79" s="83"/>
      <c r="JS79" s="83"/>
      <c r="JT79" s="83"/>
      <c r="JU79" s="83"/>
      <c r="JV79" s="83"/>
      <c r="JW79" s="83"/>
      <c r="JX79" s="83"/>
      <c r="JY79" s="83"/>
      <c r="JZ79" s="83"/>
      <c r="KA79" s="83"/>
      <c r="KB79" s="83"/>
      <c r="KC79" s="83">
        <f>データ!EO7</f>
        <v>7061127</v>
      </c>
      <c r="KD79" s="83"/>
      <c r="KE79" s="83"/>
      <c r="KF79" s="83"/>
      <c r="KG79" s="83"/>
      <c r="KH79" s="83"/>
      <c r="KI79" s="83"/>
      <c r="KJ79" s="83"/>
      <c r="KK79" s="83"/>
      <c r="KL79" s="83"/>
      <c r="KM79" s="83"/>
      <c r="KN79" s="83"/>
      <c r="KO79" s="83"/>
      <c r="KP79" s="83"/>
      <c r="KQ79" s="83"/>
      <c r="KR79" s="83"/>
      <c r="KS79" s="83"/>
      <c r="KT79" s="83"/>
      <c r="KU79" s="83"/>
      <c r="KV79" s="83">
        <f>データ!EP7</f>
        <v>7532886</v>
      </c>
      <c r="KW79" s="83"/>
      <c r="KX79" s="83"/>
      <c r="KY79" s="83"/>
      <c r="KZ79" s="83"/>
      <c r="LA79" s="83"/>
      <c r="LB79" s="83"/>
      <c r="LC79" s="83"/>
      <c r="LD79" s="83"/>
      <c r="LE79" s="83"/>
      <c r="LF79" s="83"/>
      <c r="LG79" s="83"/>
      <c r="LH79" s="83"/>
      <c r="LI79" s="83"/>
      <c r="LJ79" s="83"/>
      <c r="LK79" s="83"/>
      <c r="LL79" s="83"/>
      <c r="LM79" s="83"/>
      <c r="LN79" s="83"/>
      <c r="LO79" s="83">
        <f>データ!EQ7</f>
        <v>5015937</v>
      </c>
      <c r="LP79" s="83"/>
      <c r="LQ79" s="83"/>
      <c r="LR79" s="83"/>
      <c r="LS79" s="83"/>
      <c r="LT79" s="83"/>
      <c r="LU79" s="83"/>
      <c r="LV79" s="83"/>
      <c r="LW79" s="83"/>
      <c r="LX79" s="83"/>
      <c r="LY79" s="83"/>
      <c r="LZ79" s="83"/>
      <c r="MA79" s="83"/>
      <c r="MB79" s="83"/>
      <c r="MC79" s="83"/>
      <c r="MD79" s="83"/>
      <c r="ME79" s="83"/>
      <c r="MF79" s="83"/>
      <c r="MG79" s="83"/>
      <c r="MH79" s="83">
        <f>データ!ER7</f>
        <v>5244797</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t="str">
        <f>データ!DW7</f>
        <v>-</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53.5</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t="str">
        <f>データ!EH7</f>
        <v>-</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t="str">
        <f>データ!ES7</f>
        <v>-</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39094598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nvpUNQtt0NFRxQrJzCmh/DwCszi95+plRqDaf4ewM4QRyWsdQlftX9YAGNQjmlqsza+BHAtSNYDMADeyMZX/g==" saltValue="sEasQIer1F7mVujDHUvW1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76</v>
      </c>
      <c r="AI4" s="126"/>
      <c r="AJ4" s="126"/>
      <c r="AK4" s="126"/>
      <c r="AL4" s="126"/>
      <c r="AM4" s="126"/>
      <c r="AN4" s="126"/>
      <c r="AO4" s="126"/>
      <c r="AP4" s="126"/>
      <c r="AQ4" s="126"/>
      <c r="AR4" s="127"/>
      <c r="AS4" s="131" t="s">
        <v>77</v>
      </c>
      <c r="AT4" s="124"/>
      <c r="AU4" s="124"/>
      <c r="AV4" s="124"/>
      <c r="AW4" s="124"/>
      <c r="AX4" s="124"/>
      <c r="AY4" s="124"/>
      <c r="AZ4" s="124"/>
      <c r="BA4" s="124"/>
      <c r="BB4" s="124"/>
      <c r="BC4" s="124"/>
      <c r="BD4" s="131" t="s">
        <v>78</v>
      </c>
      <c r="BE4" s="124"/>
      <c r="BF4" s="124"/>
      <c r="BG4" s="124"/>
      <c r="BH4" s="124"/>
      <c r="BI4" s="124"/>
      <c r="BJ4" s="124"/>
      <c r="BK4" s="124"/>
      <c r="BL4" s="124"/>
      <c r="BM4" s="124"/>
      <c r="BN4" s="124"/>
      <c r="BO4" s="125" t="s">
        <v>79</v>
      </c>
      <c r="BP4" s="126"/>
      <c r="BQ4" s="126"/>
      <c r="BR4" s="126"/>
      <c r="BS4" s="126"/>
      <c r="BT4" s="126"/>
      <c r="BU4" s="126"/>
      <c r="BV4" s="126"/>
      <c r="BW4" s="126"/>
      <c r="BX4" s="126"/>
      <c r="BY4" s="127"/>
      <c r="BZ4" s="124" t="s">
        <v>80</v>
      </c>
      <c r="CA4" s="124"/>
      <c r="CB4" s="124"/>
      <c r="CC4" s="124"/>
      <c r="CD4" s="124"/>
      <c r="CE4" s="124"/>
      <c r="CF4" s="124"/>
      <c r="CG4" s="124"/>
      <c r="CH4" s="124"/>
      <c r="CI4" s="124"/>
      <c r="CJ4" s="124"/>
      <c r="CK4" s="131"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5" t="s">
        <v>84</v>
      </c>
      <c r="DS4" s="126"/>
      <c r="DT4" s="126"/>
      <c r="DU4" s="126"/>
      <c r="DV4" s="126"/>
      <c r="DW4" s="126"/>
      <c r="DX4" s="126"/>
      <c r="DY4" s="126"/>
      <c r="DZ4" s="126"/>
      <c r="EA4" s="126"/>
      <c r="EB4" s="127"/>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121</v>
      </c>
      <c r="AX5" s="61" t="s">
        <v>115</v>
      </c>
      <c r="AY5" s="61" t="s">
        <v>116</v>
      </c>
      <c r="AZ5" s="61" t="s">
        <v>117</v>
      </c>
      <c r="BA5" s="61" t="s">
        <v>118</v>
      </c>
      <c r="BB5" s="61" t="s">
        <v>119</v>
      </c>
      <c r="BC5" s="61" t="s">
        <v>120</v>
      </c>
      <c r="BD5" s="61" t="s">
        <v>110</v>
      </c>
      <c r="BE5" s="61" t="s">
        <v>111</v>
      </c>
      <c r="BF5" s="61" t="s">
        <v>112</v>
      </c>
      <c r="BG5" s="61" t="s">
        <v>122</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123</v>
      </c>
      <c r="CC5" s="61" t="s">
        <v>122</v>
      </c>
      <c r="CD5" s="61" t="s">
        <v>114</v>
      </c>
      <c r="CE5" s="61" t="s">
        <v>115</v>
      </c>
      <c r="CF5" s="61" t="s">
        <v>116</v>
      </c>
      <c r="CG5" s="61" t="s">
        <v>117</v>
      </c>
      <c r="CH5" s="61" t="s">
        <v>118</v>
      </c>
      <c r="CI5" s="61" t="s">
        <v>119</v>
      </c>
      <c r="CJ5" s="61" t="s">
        <v>120</v>
      </c>
      <c r="CK5" s="61" t="s">
        <v>124</v>
      </c>
      <c r="CL5" s="61" t="s">
        <v>111</v>
      </c>
      <c r="CM5" s="61" t="s">
        <v>112</v>
      </c>
      <c r="CN5" s="61" t="s">
        <v>122</v>
      </c>
      <c r="CO5" s="61" t="s">
        <v>121</v>
      </c>
      <c r="CP5" s="61" t="s">
        <v>115</v>
      </c>
      <c r="CQ5" s="61" t="s">
        <v>116</v>
      </c>
      <c r="CR5" s="61" t="s">
        <v>117</v>
      </c>
      <c r="CS5" s="61" t="s">
        <v>118</v>
      </c>
      <c r="CT5" s="61" t="s">
        <v>119</v>
      </c>
      <c r="CU5" s="61" t="s">
        <v>120</v>
      </c>
      <c r="CV5" s="61" t="s">
        <v>124</v>
      </c>
      <c r="CW5" s="61" t="s">
        <v>111</v>
      </c>
      <c r="CX5" s="61" t="s">
        <v>112</v>
      </c>
      <c r="CY5" s="61" t="s">
        <v>122</v>
      </c>
      <c r="CZ5" s="61" t="s">
        <v>121</v>
      </c>
      <c r="DA5" s="61" t="s">
        <v>115</v>
      </c>
      <c r="DB5" s="61" t="s">
        <v>116</v>
      </c>
      <c r="DC5" s="61" t="s">
        <v>117</v>
      </c>
      <c r="DD5" s="61" t="s">
        <v>118</v>
      </c>
      <c r="DE5" s="61" t="s">
        <v>119</v>
      </c>
      <c r="DF5" s="61" t="s">
        <v>120</v>
      </c>
      <c r="DG5" s="61" t="s">
        <v>124</v>
      </c>
      <c r="DH5" s="61" t="s">
        <v>125</v>
      </c>
      <c r="DI5" s="61" t="s">
        <v>112</v>
      </c>
      <c r="DJ5" s="61" t="s">
        <v>113</v>
      </c>
      <c r="DK5" s="61" t="s">
        <v>121</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124</v>
      </c>
      <c r="ED5" s="61" t="s">
        <v>111</v>
      </c>
      <c r="EE5" s="61" t="s">
        <v>112</v>
      </c>
      <c r="EF5" s="61" t="s">
        <v>113</v>
      </c>
      <c r="EG5" s="61" t="s">
        <v>114</v>
      </c>
      <c r="EH5" s="61" t="s">
        <v>115</v>
      </c>
      <c r="EI5" s="61" t="s">
        <v>116</v>
      </c>
      <c r="EJ5" s="61" t="s">
        <v>117</v>
      </c>
      <c r="EK5" s="61" t="s">
        <v>118</v>
      </c>
      <c r="EL5" s="61" t="s">
        <v>119</v>
      </c>
      <c r="EM5" s="61" t="s">
        <v>126</v>
      </c>
      <c r="EN5" s="61" t="s">
        <v>110</v>
      </c>
      <c r="EO5" s="61" t="s">
        <v>111</v>
      </c>
      <c r="EP5" s="61" t="s">
        <v>123</v>
      </c>
      <c r="EQ5" s="61" t="s">
        <v>113</v>
      </c>
      <c r="ER5" s="61" t="s">
        <v>121</v>
      </c>
      <c r="ES5" s="61" t="s">
        <v>115</v>
      </c>
      <c r="ET5" s="61" t="s">
        <v>116</v>
      </c>
      <c r="EU5" s="61" t="s">
        <v>117</v>
      </c>
      <c r="EV5" s="61" t="s">
        <v>118</v>
      </c>
      <c r="EW5" s="61" t="s">
        <v>119</v>
      </c>
      <c r="EX5" s="61" t="s">
        <v>120</v>
      </c>
    </row>
    <row r="6" spans="1:154" s="66" customFormat="1">
      <c r="A6" s="47" t="s">
        <v>127</v>
      </c>
      <c r="B6" s="62">
        <f>B8</f>
        <v>2017</v>
      </c>
      <c r="C6" s="62">
        <f t="shared" ref="C6:M6" si="2">C8</f>
        <v>199435</v>
      </c>
      <c r="D6" s="62">
        <f t="shared" si="2"/>
        <v>46</v>
      </c>
      <c r="E6" s="62">
        <f t="shared" si="2"/>
        <v>6</v>
      </c>
      <c r="F6" s="62">
        <f t="shared" si="2"/>
        <v>0</v>
      </c>
      <c r="G6" s="62">
        <f t="shared" si="2"/>
        <v>2</v>
      </c>
      <c r="H6" s="128" t="str">
        <f>IF(H8&lt;&gt;I8,H8,"")&amp;IF(I8&lt;&gt;J8,I8,"")&amp;"　"&amp;J8</f>
        <v>山梨県峡南医療センター企業団　富士川病院</v>
      </c>
      <c r="I6" s="129"/>
      <c r="J6" s="13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10</v>
      </c>
      <c r="R6" s="62" t="str">
        <f t="shared" si="3"/>
        <v>-</v>
      </c>
      <c r="S6" s="62" t="str">
        <f t="shared" si="3"/>
        <v>ド 訓</v>
      </c>
      <c r="T6" s="62" t="str">
        <f t="shared" si="3"/>
        <v>救 臨 感 災 輪</v>
      </c>
      <c r="U6" s="63" t="str">
        <f>U8</f>
        <v>-</v>
      </c>
      <c r="V6" s="63">
        <f>V8</f>
        <v>12893</v>
      </c>
      <c r="W6" s="62" t="str">
        <f>W8</f>
        <v>非該当</v>
      </c>
      <c r="X6" s="62" t="str">
        <f t="shared" si="3"/>
        <v>１０：１</v>
      </c>
      <c r="Y6" s="63">
        <f t="shared" si="3"/>
        <v>154</v>
      </c>
      <c r="Z6" s="63" t="str">
        <f t="shared" si="3"/>
        <v>-</v>
      </c>
      <c r="AA6" s="63" t="str">
        <f t="shared" si="3"/>
        <v>-</v>
      </c>
      <c r="AB6" s="63" t="str">
        <f t="shared" si="3"/>
        <v>-</v>
      </c>
      <c r="AC6" s="63">
        <f t="shared" si="3"/>
        <v>4</v>
      </c>
      <c r="AD6" s="63">
        <f t="shared" si="3"/>
        <v>158</v>
      </c>
      <c r="AE6" s="63">
        <f t="shared" si="3"/>
        <v>122</v>
      </c>
      <c r="AF6" s="63" t="str">
        <f t="shared" si="3"/>
        <v>-</v>
      </c>
      <c r="AG6" s="63">
        <f t="shared" si="3"/>
        <v>122</v>
      </c>
      <c r="AH6" s="64" t="e">
        <f>IF(AH8="-",NA(),AH8)</f>
        <v>#N/A</v>
      </c>
      <c r="AI6" s="64">
        <f t="shared" ref="AI6:AQ6" si="4">IF(AI8="-",NA(),AI8)</f>
        <v>85.6</v>
      </c>
      <c r="AJ6" s="64">
        <f t="shared" si="4"/>
        <v>97.7</v>
      </c>
      <c r="AK6" s="64">
        <f t="shared" si="4"/>
        <v>95.6</v>
      </c>
      <c r="AL6" s="64">
        <f t="shared" si="4"/>
        <v>103</v>
      </c>
      <c r="AM6" s="64" t="e">
        <f t="shared" si="4"/>
        <v>#N/A</v>
      </c>
      <c r="AN6" s="64">
        <f t="shared" si="4"/>
        <v>96.9</v>
      </c>
      <c r="AO6" s="64">
        <f t="shared" si="4"/>
        <v>98.3</v>
      </c>
      <c r="AP6" s="64">
        <f t="shared" si="4"/>
        <v>96.7</v>
      </c>
      <c r="AQ6" s="64">
        <f t="shared" si="4"/>
        <v>96.6</v>
      </c>
      <c r="AR6" s="64" t="str">
        <f>IF(AR8="-","【-】","【"&amp;SUBSTITUTE(TEXT(AR8,"#,##0.0"),"-","△")&amp;"】")</f>
        <v>【98.5】</v>
      </c>
      <c r="AS6" s="64" t="e">
        <f>IF(AS8="-",NA(),AS8)</f>
        <v>#N/A</v>
      </c>
      <c r="AT6" s="64">
        <f t="shared" ref="AT6:BB6" si="5">IF(AT8="-",NA(),AT8)</f>
        <v>81.2</v>
      </c>
      <c r="AU6" s="64">
        <f t="shared" si="5"/>
        <v>90.8</v>
      </c>
      <c r="AV6" s="64">
        <f t="shared" si="5"/>
        <v>89</v>
      </c>
      <c r="AW6" s="64">
        <f t="shared" si="5"/>
        <v>92</v>
      </c>
      <c r="AX6" s="64" t="e">
        <f t="shared" si="5"/>
        <v>#N/A</v>
      </c>
      <c r="AY6" s="64">
        <f t="shared" si="5"/>
        <v>85.4</v>
      </c>
      <c r="AZ6" s="64">
        <f t="shared" si="5"/>
        <v>85.3</v>
      </c>
      <c r="BA6" s="64">
        <f t="shared" si="5"/>
        <v>84.2</v>
      </c>
      <c r="BB6" s="64">
        <f t="shared" si="5"/>
        <v>83.9</v>
      </c>
      <c r="BC6" s="64" t="str">
        <f>IF(BC8="-","【-】","【"&amp;SUBSTITUTE(TEXT(BC8,"#,##0.0"),"-","△")&amp;"】")</f>
        <v>【89.7】</v>
      </c>
      <c r="BD6" s="64" t="e">
        <f>IF(BD8="-",NA(),BD8)</f>
        <v>#N/A</v>
      </c>
      <c r="BE6" s="64">
        <f t="shared" ref="BE6:BM6" si="6">IF(BE8="-",NA(),BE8)</f>
        <v>22.5</v>
      </c>
      <c r="BF6" s="64">
        <f t="shared" si="6"/>
        <v>13.6</v>
      </c>
      <c r="BG6" s="64">
        <f t="shared" si="6"/>
        <v>20.2</v>
      </c>
      <c r="BH6" s="64">
        <f t="shared" si="6"/>
        <v>16.2</v>
      </c>
      <c r="BI6" s="64" t="e">
        <f t="shared" si="6"/>
        <v>#N/A</v>
      </c>
      <c r="BJ6" s="64">
        <f t="shared" si="6"/>
        <v>112.9</v>
      </c>
      <c r="BK6" s="64">
        <f t="shared" si="6"/>
        <v>118.9</v>
      </c>
      <c r="BL6" s="64">
        <f t="shared" si="6"/>
        <v>119.5</v>
      </c>
      <c r="BM6" s="64">
        <f t="shared" si="6"/>
        <v>116.9</v>
      </c>
      <c r="BN6" s="64" t="str">
        <f>IF(BN8="-","【-】","【"&amp;SUBSTITUTE(TEXT(BN8,"#,##0.0"),"-","△")&amp;"】")</f>
        <v>【64.7】</v>
      </c>
      <c r="BO6" s="64" t="e">
        <f>IF(BO8="-",NA(),BO8)</f>
        <v>#N/A</v>
      </c>
      <c r="BP6" s="64">
        <f t="shared" ref="BP6:BX6" si="7">IF(BP8="-",NA(),BP8)</f>
        <v>41.1</v>
      </c>
      <c r="BQ6" s="64">
        <f t="shared" si="7"/>
        <v>58.3</v>
      </c>
      <c r="BR6" s="64">
        <f t="shared" si="7"/>
        <v>61.3</v>
      </c>
      <c r="BS6" s="64">
        <f t="shared" si="7"/>
        <v>63.5</v>
      </c>
      <c r="BT6" s="64" t="e">
        <f t="shared" si="7"/>
        <v>#N/A</v>
      </c>
      <c r="BU6" s="64">
        <f t="shared" si="7"/>
        <v>68.3</v>
      </c>
      <c r="BV6" s="64">
        <f t="shared" si="7"/>
        <v>67.900000000000006</v>
      </c>
      <c r="BW6" s="64">
        <f t="shared" si="7"/>
        <v>69.8</v>
      </c>
      <c r="BX6" s="64">
        <f t="shared" si="7"/>
        <v>69.7</v>
      </c>
      <c r="BY6" s="64" t="str">
        <f>IF(BY8="-","【-】","【"&amp;SUBSTITUTE(TEXT(BY8,"#,##0.0"),"-","△")&amp;"】")</f>
        <v>【74.8】</v>
      </c>
      <c r="BZ6" s="65" t="e">
        <f>IF(BZ8="-",NA(),BZ8)</f>
        <v>#N/A</v>
      </c>
      <c r="CA6" s="65">
        <f t="shared" ref="CA6:CI6" si="8">IF(CA8="-",NA(),CA8)</f>
        <v>40914</v>
      </c>
      <c r="CB6" s="65">
        <f t="shared" si="8"/>
        <v>40010</v>
      </c>
      <c r="CC6" s="65">
        <f t="shared" si="8"/>
        <v>37065</v>
      </c>
      <c r="CD6" s="65">
        <f t="shared" si="8"/>
        <v>37733</v>
      </c>
      <c r="CE6" s="65" t="e">
        <f t="shared" si="8"/>
        <v>#N/A</v>
      </c>
      <c r="CF6" s="65">
        <f t="shared" si="8"/>
        <v>32431</v>
      </c>
      <c r="CG6" s="65">
        <f t="shared" si="8"/>
        <v>32532</v>
      </c>
      <c r="CH6" s="65">
        <f t="shared" si="8"/>
        <v>33492</v>
      </c>
      <c r="CI6" s="65">
        <f t="shared" si="8"/>
        <v>34136</v>
      </c>
      <c r="CJ6" s="64" t="str">
        <f>IF(CJ8="-","【-】","【"&amp;SUBSTITUTE(TEXT(CJ8,"#,##0"),"-","△")&amp;"】")</f>
        <v>【50,718】</v>
      </c>
      <c r="CK6" s="65" t="e">
        <f>IF(CK8="-",NA(),CK8)</f>
        <v>#N/A</v>
      </c>
      <c r="CL6" s="65">
        <f t="shared" ref="CL6:CT6" si="9">IF(CL8="-",NA(),CL8)</f>
        <v>8631</v>
      </c>
      <c r="CM6" s="65">
        <f t="shared" si="9"/>
        <v>8847</v>
      </c>
      <c r="CN6" s="65">
        <f t="shared" si="9"/>
        <v>9144</v>
      </c>
      <c r="CO6" s="65">
        <f t="shared" si="9"/>
        <v>8769</v>
      </c>
      <c r="CP6" s="65" t="e">
        <f t="shared" si="9"/>
        <v>#N/A</v>
      </c>
      <c r="CQ6" s="65">
        <f t="shared" si="9"/>
        <v>9726</v>
      </c>
      <c r="CR6" s="65">
        <f t="shared" si="9"/>
        <v>10037</v>
      </c>
      <c r="CS6" s="65">
        <f t="shared" si="9"/>
        <v>9976</v>
      </c>
      <c r="CT6" s="65">
        <f t="shared" si="9"/>
        <v>10130</v>
      </c>
      <c r="CU6" s="64" t="str">
        <f>IF(CU8="-","【-】","【"&amp;SUBSTITUTE(TEXT(CU8,"#,##0"),"-","△")&amp;"】")</f>
        <v>【14,202】</v>
      </c>
      <c r="CV6" s="64" t="e">
        <f>IF(CV8="-",NA(),CV8)</f>
        <v>#N/A</v>
      </c>
      <c r="CW6" s="64">
        <f t="shared" ref="CW6:DE6" si="10">IF(CW8="-",NA(),CW8)</f>
        <v>72.5</v>
      </c>
      <c r="CX6" s="64">
        <f t="shared" si="10"/>
        <v>50.4</v>
      </c>
      <c r="CY6" s="64">
        <f t="shared" si="10"/>
        <v>52.6</v>
      </c>
      <c r="CZ6" s="64">
        <f t="shared" si="10"/>
        <v>50.5</v>
      </c>
      <c r="DA6" s="64" t="e">
        <f t="shared" si="10"/>
        <v>#N/A</v>
      </c>
      <c r="DB6" s="64">
        <f t="shared" si="10"/>
        <v>62.1</v>
      </c>
      <c r="DC6" s="64">
        <f t="shared" si="10"/>
        <v>62.5</v>
      </c>
      <c r="DD6" s="64">
        <f t="shared" si="10"/>
        <v>63.4</v>
      </c>
      <c r="DE6" s="64">
        <f t="shared" si="10"/>
        <v>63.4</v>
      </c>
      <c r="DF6" s="64" t="str">
        <f>IF(DF8="-","【-】","【"&amp;SUBSTITUTE(TEXT(DF8,"#,##0.0"),"-","△")&amp;"】")</f>
        <v>【55.0】</v>
      </c>
      <c r="DG6" s="64" t="e">
        <f>IF(DG8="-",NA(),DG8)</f>
        <v>#N/A</v>
      </c>
      <c r="DH6" s="64">
        <f t="shared" ref="DH6:DP6" si="11">IF(DH8="-",NA(),DH8)</f>
        <v>21</v>
      </c>
      <c r="DI6" s="64">
        <f t="shared" si="11"/>
        <v>22.1</v>
      </c>
      <c r="DJ6" s="64">
        <f t="shared" si="11"/>
        <v>19.899999999999999</v>
      </c>
      <c r="DK6" s="64">
        <f t="shared" si="11"/>
        <v>19.399999999999999</v>
      </c>
      <c r="DL6" s="64" t="e">
        <f t="shared" si="11"/>
        <v>#N/A</v>
      </c>
      <c r="DM6" s="64">
        <f t="shared" si="11"/>
        <v>18.899999999999999</v>
      </c>
      <c r="DN6" s="64">
        <f t="shared" si="11"/>
        <v>19</v>
      </c>
      <c r="DO6" s="64">
        <f t="shared" si="11"/>
        <v>18.7</v>
      </c>
      <c r="DP6" s="64">
        <f t="shared" si="11"/>
        <v>18.3</v>
      </c>
      <c r="DQ6" s="64" t="str">
        <f>IF(DQ8="-","【-】","【"&amp;SUBSTITUTE(TEXT(DQ8,"#,##0.0"),"-","△")&amp;"】")</f>
        <v>【24.3】</v>
      </c>
      <c r="DR6" s="64" t="e">
        <f>IF(DR8="-",NA(),DR8)</f>
        <v>#N/A</v>
      </c>
      <c r="DS6" s="64">
        <f t="shared" ref="DS6:EA6" si="12">IF(DS8="-",NA(),DS8)</f>
        <v>10.3</v>
      </c>
      <c r="DT6" s="64">
        <f t="shared" si="12"/>
        <v>20.8</v>
      </c>
      <c r="DU6" s="64">
        <f t="shared" si="12"/>
        <v>37.799999999999997</v>
      </c>
      <c r="DV6" s="64">
        <f t="shared" si="12"/>
        <v>50</v>
      </c>
      <c r="DW6" s="64" t="e">
        <f t="shared" si="12"/>
        <v>#N/A</v>
      </c>
      <c r="DX6" s="64">
        <f t="shared" si="12"/>
        <v>52.2</v>
      </c>
      <c r="DY6" s="64">
        <f t="shared" si="12"/>
        <v>52.4</v>
      </c>
      <c r="DZ6" s="64">
        <f t="shared" si="12"/>
        <v>52.5</v>
      </c>
      <c r="EA6" s="64">
        <f t="shared" si="12"/>
        <v>53.5</v>
      </c>
      <c r="EB6" s="64" t="str">
        <f>IF(EB8="-","【-】","【"&amp;SUBSTITUTE(TEXT(EB8,"#,##0.0"),"-","△")&amp;"】")</f>
        <v>【51.6】</v>
      </c>
      <c r="EC6" s="64" t="e">
        <f>IF(EC8="-",NA(),EC8)</f>
        <v>#N/A</v>
      </c>
      <c r="ED6" s="64">
        <f t="shared" ref="ED6:EL6" si="13">IF(ED8="-",NA(),ED8)</f>
        <v>15</v>
      </c>
      <c r="EE6" s="64">
        <f t="shared" si="13"/>
        <v>29</v>
      </c>
      <c r="EF6" s="64">
        <f t="shared" si="13"/>
        <v>39.6</v>
      </c>
      <c r="EG6" s="64">
        <f t="shared" si="13"/>
        <v>53.8</v>
      </c>
      <c r="EH6" s="64" t="e">
        <f t="shared" si="13"/>
        <v>#N/A</v>
      </c>
      <c r="EI6" s="64">
        <f t="shared" si="13"/>
        <v>69.599999999999994</v>
      </c>
      <c r="EJ6" s="64">
        <f t="shared" si="13"/>
        <v>69.2</v>
      </c>
      <c r="EK6" s="64">
        <f t="shared" si="13"/>
        <v>69.7</v>
      </c>
      <c r="EL6" s="64">
        <f t="shared" si="13"/>
        <v>71.3</v>
      </c>
      <c r="EM6" s="64" t="str">
        <f>IF(EM8="-","【-】","【"&amp;SUBSTITUTE(TEXT(EM8,"#,##0.0"),"-","△")&amp;"】")</f>
        <v>【67.6】</v>
      </c>
      <c r="EN6" s="65" t="e">
        <f>IF(EN8="-",NA(),EN8)</f>
        <v>#N/A</v>
      </c>
      <c r="EO6" s="65">
        <f t="shared" ref="EO6:EW6" si="14">IF(EO8="-",NA(),EO8)</f>
        <v>7061127</v>
      </c>
      <c r="EP6" s="65">
        <f t="shared" si="14"/>
        <v>7532886</v>
      </c>
      <c r="EQ6" s="65">
        <f t="shared" si="14"/>
        <v>5015937</v>
      </c>
      <c r="ER6" s="65">
        <f t="shared" si="14"/>
        <v>5244797</v>
      </c>
      <c r="ES6" s="65" t="e">
        <f t="shared" si="14"/>
        <v>#N/A</v>
      </c>
      <c r="ET6" s="65">
        <f t="shared" si="14"/>
        <v>35115689</v>
      </c>
      <c r="EU6" s="65">
        <f t="shared" si="14"/>
        <v>35730958</v>
      </c>
      <c r="EV6" s="65">
        <f t="shared" si="14"/>
        <v>37752628</v>
      </c>
      <c r="EW6" s="65">
        <f t="shared" si="14"/>
        <v>39094598</v>
      </c>
      <c r="EX6" s="65" t="str">
        <f>IF(EX8="-","【-】","【"&amp;SUBSTITUTE(TEXT(EX8,"#,##0"),"-","△")&amp;"】")</f>
        <v>【45,442,498】</v>
      </c>
    </row>
    <row r="7" spans="1:154" s="66" customFormat="1">
      <c r="A7" s="47" t="s">
        <v>128</v>
      </c>
      <c r="B7" s="62">
        <f t="shared" ref="B7:AG7" si="15">B8</f>
        <v>2017</v>
      </c>
      <c r="C7" s="62">
        <f t="shared" si="15"/>
        <v>199435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10</v>
      </c>
      <c r="R7" s="62" t="str">
        <f t="shared" si="15"/>
        <v>-</v>
      </c>
      <c r="S7" s="62" t="str">
        <f t="shared" si="15"/>
        <v>ド 訓</v>
      </c>
      <c r="T7" s="62" t="str">
        <f t="shared" si="15"/>
        <v>救 臨 感 災 輪</v>
      </c>
      <c r="U7" s="63" t="str">
        <f>U8</f>
        <v>-</v>
      </c>
      <c r="V7" s="63">
        <f>V8</f>
        <v>12893</v>
      </c>
      <c r="W7" s="62" t="str">
        <f>W8</f>
        <v>非該当</v>
      </c>
      <c r="X7" s="62" t="str">
        <f t="shared" si="15"/>
        <v>１０：１</v>
      </c>
      <c r="Y7" s="63">
        <f t="shared" si="15"/>
        <v>154</v>
      </c>
      <c r="Z7" s="63" t="str">
        <f t="shared" si="15"/>
        <v>-</v>
      </c>
      <c r="AA7" s="63" t="str">
        <f t="shared" si="15"/>
        <v>-</v>
      </c>
      <c r="AB7" s="63" t="str">
        <f t="shared" si="15"/>
        <v>-</v>
      </c>
      <c r="AC7" s="63">
        <f t="shared" si="15"/>
        <v>4</v>
      </c>
      <c r="AD7" s="63">
        <f t="shared" si="15"/>
        <v>158</v>
      </c>
      <c r="AE7" s="63">
        <f t="shared" si="15"/>
        <v>122</v>
      </c>
      <c r="AF7" s="63" t="str">
        <f t="shared" si="15"/>
        <v>-</v>
      </c>
      <c r="AG7" s="63">
        <f t="shared" si="15"/>
        <v>122</v>
      </c>
      <c r="AH7" s="64" t="str">
        <f>AH8</f>
        <v>-</v>
      </c>
      <c r="AI7" s="64">
        <f t="shared" ref="AI7:AQ7" si="16">AI8</f>
        <v>85.6</v>
      </c>
      <c r="AJ7" s="64">
        <f t="shared" si="16"/>
        <v>97.7</v>
      </c>
      <c r="AK7" s="64">
        <f t="shared" si="16"/>
        <v>95.6</v>
      </c>
      <c r="AL7" s="64">
        <f t="shared" si="16"/>
        <v>103</v>
      </c>
      <c r="AM7" s="64" t="str">
        <f t="shared" si="16"/>
        <v>-</v>
      </c>
      <c r="AN7" s="64">
        <f t="shared" si="16"/>
        <v>96.9</v>
      </c>
      <c r="AO7" s="64">
        <f t="shared" si="16"/>
        <v>98.3</v>
      </c>
      <c r="AP7" s="64">
        <f t="shared" si="16"/>
        <v>96.7</v>
      </c>
      <c r="AQ7" s="64">
        <f t="shared" si="16"/>
        <v>96.6</v>
      </c>
      <c r="AR7" s="64"/>
      <c r="AS7" s="64" t="str">
        <f>AS8</f>
        <v>-</v>
      </c>
      <c r="AT7" s="64">
        <f t="shared" ref="AT7:BB7" si="17">AT8</f>
        <v>81.2</v>
      </c>
      <c r="AU7" s="64">
        <f t="shared" si="17"/>
        <v>90.8</v>
      </c>
      <c r="AV7" s="64">
        <f t="shared" si="17"/>
        <v>89</v>
      </c>
      <c r="AW7" s="64">
        <f t="shared" si="17"/>
        <v>92</v>
      </c>
      <c r="AX7" s="64" t="str">
        <f t="shared" si="17"/>
        <v>-</v>
      </c>
      <c r="AY7" s="64">
        <f t="shared" si="17"/>
        <v>85.4</v>
      </c>
      <c r="AZ7" s="64">
        <f t="shared" si="17"/>
        <v>85.3</v>
      </c>
      <c r="BA7" s="64">
        <f t="shared" si="17"/>
        <v>84.2</v>
      </c>
      <c r="BB7" s="64">
        <f t="shared" si="17"/>
        <v>83.9</v>
      </c>
      <c r="BC7" s="64"/>
      <c r="BD7" s="64" t="str">
        <f>BD8</f>
        <v>-</v>
      </c>
      <c r="BE7" s="64">
        <f t="shared" ref="BE7:BM7" si="18">BE8</f>
        <v>22.5</v>
      </c>
      <c r="BF7" s="64">
        <f t="shared" si="18"/>
        <v>13.6</v>
      </c>
      <c r="BG7" s="64">
        <f t="shared" si="18"/>
        <v>20.2</v>
      </c>
      <c r="BH7" s="64">
        <f t="shared" si="18"/>
        <v>16.2</v>
      </c>
      <c r="BI7" s="64" t="str">
        <f t="shared" si="18"/>
        <v>-</v>
      </c>
      <c r="BJ7" s="64">
        <f t="shared" si="18"/>
        <v>112.9</v>
      </c>
      <c r="BK7" s="64">
        <f t="shared" si="18"/>
        <v>118.9</v>
      </c>
      <c r="BL7" s="64">
        <f t="shared" si="18"/>
        <v>119.5</v>
      </c>
      <c r="BM7" s="64">
        <f t="shared" si="18"/>
        <v>116.9</v>
      </c>
      <c r="BN7" s="64"/>
      <c r="BO7" s="64" t="str">
        <f>BO8</f>
        <v>-</v>
      </c>
      <c r="BP7" s="64">
        <f t="shared" ref="BP7:BX7" si="19">BP8</f>
        <v>41.1</v>
      </c>
      <c r="BQ7" s="64">
        <f t="shared" si="19"/>
        <v>58.3</v>
      </c>
      <c r="BR7" s="64">
        <f t="shared" si="19"/>
        <v>61.3</v>
      </c>
      <c r="BS7" s="64">
        <f t="shared" si="19"/>
        <v>63.5</v>
      </c>
      <c r="BT7" s="64" t="str">
        <f t="shared" si="19"/>
        <v>-</v>
      </c>
      <c r="BU7" s="64">
        <f t="shared" si="19"/>
        <v>68.3</v>
      </c>
      <c r="BV7" s="64">
        <f t="shared" si="19"/>
        <v>67.900000000000006</v>
      </c>
      <c r="BW7" s="64">
        <f t="shared" si="19"/>
        <v>69.8</v>
      </c>
      <c r="BX7" s="64">
        <f t="shared" si="19"/>
        <v>69.7</v>
      </c>
      <c r="BY7" s="64"/>
      <c r="BZ7" s="65" t="str">
        <f>BZ8</f>
        <v>-</v>
      </c>
      <c r="CA7" s="65">
        <f t="shared" ref="CA7:CI7" si="20">CA8</f>
        <v>40914</v>
      </c>
      <c r="CB7" s="65">
        <f t="shared" si="20"/>
        <v>40010</v>
      </c>
      <c r="CC7" s="65">
        <f t="shared" si="20"/>
        <v>37065</v>
      </c>
      <c r="CD7" s="65">
        <f t="shared" si="20"/>
        <v>37733</v>
      </c>
      <c r="CE7" s="65" t="str">
        <f t="shared" si="20"/>
        <v>-</v>
      </c>
      <c r="CF7" s="65">
        <f t="shared" si="20"/>
        <v>32431</v>
      </c>
      <c r="CG7" s="65">
        <f t="shared" si="20"/>
        <v>32532</v>
      </c>
      <c r="CH7" s="65">
        <f t="shared" si="20"/>
        <v>33492</v>
      </c>
      <c r="CI7" s="65">
        <f t="shared" si="20"/>
        <v>34136</v>
      </c>
      <c r="CJ7" s="64"/>
      <c r="CK7" s="65" t="str">
        <f>CK8</f>
        <v>-</v>
      </c>
      <c r="CL7" s="65">
        <f t="shared" ref="CL7:CT7" si="21">CL8</f>
        <v>8631</v>
      </c>
      <c r="CM7" s="65">
        <f t="shared" si="21"/>
        <v>8847</v>
      </c>
      <c r="CN7" s="65">
        <f t="shared" si="21"/>
        <v>9144</v>
      </c>
      <c r="CO7" s="65">
        <f t="shared" si="21"/>
        <v>8769</v>
      </c>
      <c r="CP7" s="65" t="str">
        <f t="shared" si="21"/>
        <v>-</v>
      </c>
      <c r="CQ7" s="65">
        <f t="shared" si="21"/>
        <v>9726</v>
      </c>
      <c r="CR7" s="65">
        <f t="shared" si="21"/>
        <v>10037</v>
      </c>
      <c r="CS7" s="65">
        <f t="shared" si="21"/>
        <v>9976</v>
      </c>
      <c r="CT7" s="65">
        <f t="shared" si="21"/>
        <v>10130</v>
      </c>
      <c r="CU7" s="64"/>
      <c r="CV7" s="64" t="str">
        <f>CV8</f>
        <v>-</v>
      </c>
      <c r="CW7" s="64">
        <f t="shared" ref="CW7:DE7" si="22">CW8</f>
        <v>72.5</v>
      </c>
      <c r="CX7" s="64">
        <f t="shared" si="22"/>
        <v>50.4</v>
      </c>
      <c r="CY7" s="64">
        <f t="shared" si="22"/>
        <v>52.6</v>
      </c>
      <c r="CZ7" s="64">
        <f t="shared" si="22"/>
        <v>50.5</v>
      </c>
      <c r="DA7" s="64" t="str">
        <f t="shared" si="22"/>
        <v>-</v>
      </c>
      <c r="DB7" s="64">
        <f t="shared" si="22"/>
        <v>62.1</v>
      </c>
      <c r="DC7" s="64">
        <f t="shared" si="22"/>
        <v>62.5</v>
      </c>
      <c r="DD7" s="64">
        <f t="shared" si="22"/>
        <v>63.4</v>
      </c>
      <c r="DE7" s="64">
        <f t="shared" si="22"/>
        <v>63.4</v>
      </c>
      <c r="DF7" s="64"/>
      <c r="DG7" s="64" t="str">
        <f>DG8</f>
        <v>-</v>
      </c>
      <c r="DH7" s="64">
        <f t="shared" ref="DH7:DP7" si="23">DH8</f>
        <v>21</v>
      </c>
      <c r="DI7" s="64">
        <f t="shared" si="23"/>
        <v>22.1</v>
      </c>
      <c r="DJ7" s="64">
        <f t="shared" si="23"/>
        <v>19.899999999999999</v>
      </c>
      <c r="DK7" s="64">
        <f t="shared" si="23"/>
        <v>19.399999999999999</v>
      </c>
      <c r="DL7" s="64" t="str">
        <f t="shared" si="23"/>
        <v>-</v>
      </c>
      <c r="DM7" s="64">
        <f t="shared" si="23"/>
        <v>18.899999999999999</v>
      </c>
      <c r="DN7" s="64">
        <f t="shared" si="23"/>
        <v>19</v>
      </c>
      <c r="DO7" s="64">
        <f t="shared" si="23"/>
        <v>18.7</v>
      </c>
      <c r="DP7" s="64">
        <f t="shared" si="23"/>
        <v>18.3</v>
      </c>
      <c r="DQ7" s="64"/>
      <c r="DR7" s="64" t="str">
        <f>DR8</f>
        <v>-</v>
      </c>
      <c r="DS7" s="64">
        <f t="shared" ref="DS7:EA7" si="24">DS8</f>
        <v>10.3</v>
      </c>
      <c r="DT7" s="64">
        <f t="shared" si="24"/>
        <v>20.8</v>
      </c>
      <c r="DU7" s="64">
        <f t="shared" si="24"/>
        <v>37.799999999999997</v>
      </c>
      <c r="DV7" s="64">
        <f t="shared" si="24"/>
        <v>50</v>
      </c>
      <c r="DW7" s="64" t="str">
        <f t="shared" si="24"/>
        <v>-</v>
      </c>
      <c r="DX7" s="64">
        <f t="shared" si="24"/>
        <v>52.2</v>
      </c>
      <c r="DY7" s="64">
        <f t="shared" si="24"/>
        <v>52.4</v>
      </c>
      <c r="DZ7" s="64">
        <f t="shared" si="24"/>
        <v>52.5</v>
      </c>
      <c r="EA7" s="64">
        <f t="shared" si="24"/>
        <v>53.5</v>
      </c>
      <c r="EB7" s="64"/>
      <c r="EC7" s="64" t="str">
        <f>EC8</f>
        <v>-</v>
      </c>
      <c r="ED7" s="64">
        <f t="shared" ref="ED7:EL7" si="25">ED8</f>
        <v>15</v>
      </c>
      <c r="EE7" s="64">
        <f t="shared" si="25"/>
        <v>29</v>
      </c>
      <c r="EF7" s="64">
        <f t="shared" si="25"/>
        <v>39.6</v>
      </c>
      <c r="EG7" s="64">
        <f t="shared" si="25"/>
        <v>53.8</v>
      </c>
      <c r="EH7" s="64" t="str">
        <f t="shared" si="25"/>
        <v>-</v>
      </c>
      <c r="EI7" s="64">
        <f t="shared" si="25"/>
        <v>69.599999999999994</v>
      </c>
      <c r="EJ7" s="64">
        <f t="shared" si="25"/>
        <v>69.2</v>
      </c>
      <c r="EK7" s="64">
        <f t="shared" si="25"/>
        <v>69.7</v>
      </c>
      <c r="EL7" s="64">
        <f t="shared" si="25"/>
        <v>71.3</v>
      </c>
      <c r="EM7" s="64"/>
      <c r="EN7" s="65" t="str">
        <f>EN8</f>
        <v>-</v>
      </c>
      <c r="EO7" s="65">
        <f t="shared" ref="EO7:EW7" si="26">EO8</f>
        <v>7061127</v>
      </c>
      <c r="EP7" s="65">
        <f t="shared" si="26"/>
        <v>7532886</v>
      </c>
      <c r="EQ7" s="65">
        <f t="shared" si="26"/>
        <v>5015937</v>
      </c>
      <c r="ER7" s="65">
        <f t="shared" si="26"/>
        <v>5244797</v>
      </c>
      <c r="ES7" s="65" t="str">
        <f t="shared" si="26"/>
        <v>-</v>
      </c>
      <c r="ET7" s="65">
        <f t="shared" si="26"/>
        <v>35115689</v>
      </c>
      <c r="EU7" s="65">
        <f t="shared" si="26"/>
        <v>35730958</v>
      </c>
      <c r="EV7" s="65">
        <f t="shared" si="26"/>
        <v>37752628</v>
      </c>
      <c r="EW7" s="65">
        <f t="shared" si="26"/>
        <v>39094598</v>
      </c>
      <c r="EX7" s="65"/>
    </row>
    <row r="8" spans="1:154" s="66" customFormat="1">
      <c r="A8" s="47"/>
      <c r="B8" s="67">
        <v>2017</v>
      </c>
      <c r="C8" s="67">
        <v>199435</v>
      </c>
      <c r="D8" s="67">
        <v>46</v>
      </c>
      <c r="E8" s="67">
        <v>6</v>
      </c>
      <c r="F8" s="67">
        <v>0</v>
      </c>
      <c r="G8" s="67">
        <v>2</v>
      </c>
      <c r="H8" s="67" t="s">
        <v>129</v>
      </c>
      <c r="I8" s="67" t="s">
        <v>130</v>
      </c>
      <c r="J8" s="67" t="s">
        <v>131</v>
      </c>
      <c r="K8" s="67" t="s">
        <v>132</v>
      </c>
      <c r="L8" s="67" t="s">
        <v>133</v>
      </c>
      <c r="M8" s="67" t="s">
        <v>134</v>
      </c>
      <c r="N8" s="67" t="s">
        <v>135</v>
      </c>
      <c r="O8" s="67" t="s">
        <v>136</v>
      </c>
      <c r="P8" s="67" t="s">
        <v>137</v>
      </c>
      <c r="Q8" s="68">
        <v>10</v>
      </c>
      <c r="R8" s="67" t="s">
        <v>138</v>
      </c>
      <c r="S8" s="67" t="s">
        <v>139</v>
      </c>
      <c r="T8" s="67" t="s">
        <v>140</v>
      </c>
      <c r="U8" s="68" t="s">
        <v>138</v>
      </c>
      <c r="V8" s="68">
        <v>12893</v>
      </c>
      <c r="W8" s="67" t="s">
        <v>141</v>
      </c>
      <c r="X8" s="69" t="s">
        <v>142</v>
      </c>
      <c r="Y8" s="68">
        <v>154</v>
      </c>
      <c r="Z8" s="68" t="s">
        <v>138</v>
      </c>
      <c r="AA8" s="68" t="s">
        <v>138</v>
      </c>
      <c r="AB8" s="68" t="s">
        <v>138</v>
      </c>
      <c r="AC8" s="68">
        <v>4</v>
      </c>
      <c r="AD8" s="68">
        <v>158</v>
      </c>
      <c r="AE8" s="68">
        <v>122</v>
      </c>
      <c r="AF8" s="68" t="s">
        <v>138</v>
      </c>
      <c r="AG8" s="68">
        <v>122</v>
      </c>
      <c r="AH8" s="70" t="s">
        <v>138</v>
      </c>
      <c r="AI8" s="70">
        <v>85.6</v>
      </c>
      <c r="AJ8" s="70">
        <v>97.7</v>
      </c>
      <c r="AK8" s="70">
        <v>95.6</v>
      </c>
      <c r="AL8" s="70">
        <v>103</v>
      </c>
      <c r="AM8" s="70" t="s">
        <v>138</v>
      </c>
      <c r="AN8" s="70">
        <v>96.9</v>
      </c>
      <c r="AO8" s="70">
        <v>98.3</v>
      </c>
      <c r="AP8" s="70">
        <v>96.7</v>
      </c>
      <c r="AQ8" s="70">
        <v>96.6</v>
      </c>
      <c r="AR8" s="70">
        <v>98.5</v>
      </c>
      <c r="AS8" s="70" t="s">
        <v>138</v>
      </c>
      <c r="AT8" s="70">
        <v>81.2</v>
      </c>
      <c r="AU8" s="70">
        <v>90.8</v>
      </c>
      <c r="AV8" s="70">
        <v>89</v>
      </c>
      <c r="AW8" s="70">
        <v>92</v>
      </c>
      <c r="AX8" s="70" t="s">
        <v>138</v>
      </c>
      <c r="AY8" s="70">
        <v>85.4</v>
      </c>
      <c r="AZ8" s="70">
        <v>85.3</v>
      </c>
      <c r="BA8" s="70">
        <v>84.2</v>
      </c>
      <c r="BB8" s="70">
        <v>83.9</v>
      </c>
      <c r="BC8" s="70">
        <v>89.7</v>
      </c>
      <c r="BD8" s="71" t="s">
        <v>138</v>
      </c>
      <c r="BE8" s="71">
        <v>22.5</v>
      </c>
      <c r="BF8" s="71">
        <v>13.6</v>
      </c>
      <c r="BG8" s="71">
        <v>20.2</v>
      </c>
      <c r="BH8" s="71">
        <v>16.2</v>
      </c>
      <c r="BI8" s="71" t="s">
        <v>138</v>
      </c>
      <c r="BJ8" s="71">
        <v>112.9</v>
      </c>
      <c r="BK8" s="71">
        <v>118.9</v>
      </c>
      <c r="BL8" s="71">
        <v>119.5</v>
      </c>
      <c r="BM8" s="71">
        <v>116.9</v>
      </c>
      <c r="BN8" s="71">
        <v>64.7</v>
      </c>
      <c r="BO8" s="70" t="s">
        <v>138</v>
      </c>
      <c r="BP8" s="70">
        <v>41.1</v>
      </c>
      <c r="BQ8" s="70">
        <v>58.3</v>
      </c>
      <c r="BR8" s="70">
        <v>61.3</v>
      </c>
      <c r="BS8" s="70">
        <v>63.5</v>
      </c>
      <c r="BT8" s="70" t="s">
        <v>138</v>
      </c>
      <c r="BU8" s="70">
        <v>68.3</v>
      </c>
      <c r="BV8" s="70">
        <v>67.900000000000006</v>
      </c>
      <c r="BW8" s="70">
        <v>69.8</v>
      </c>
      <c r="BX8" s="70">
        <v>69.7</v>
      </c>
      <c r="BY8" s="70">
        <v>74.8</v>
      </c>
      <c r="BZ8" s="71" t="s">
        <v>138</v>
      </c>
      <c r="CA8" s="71">
        <v>40914</v>
      </c>
      <c r="CB8" s="71">
        <v>40010</v>
      </c>
      <c r="CC8" s="71">
        <v>37065</v>
      </c>
      <c r="CD8" s="71">
        <v>37733</v>
      </c>
      <c r="CE8" s="71" t="s">
        <v>138</v>
      </c>
      <c r="CF8" s="71">
        <v>32431</v>
      </c>
      <c r="CG8" s="71">
        <v>32532</v>
      </c>
      <c r="CH8" s="71">
        <v>33492</v>
      </c>
      <c r="CI8" s="71">
        <v>34136</v>
      </c>
      <c r="CJ8" s="70">
        <v>50718</v>
      </c>
      <c r="CK8" s="71" t="s">
        <v>138</v>
      </c>
      <c r="CL8" s="71">
        <v>8631</v>
      </c>
      <c r="CM8" s="71">
        <v>8847</v>
      </c>
      <c r="CN8" s="71">
        <v>9144</v>
      </c>
      <c r="CO8" s="71">
        <v>8769</v>
      </c>
      <c r="CP8" s="71" t="s">
        <v>138</v>
      </c>
      <c r="CQ8" s="71">
        <v>9726</v>
      </c>
      <c r="CR8" s="71">
        <v>10037</v>
      </c>
      <c r="CS8" s="71">
        <v>9976</v>
      </c>
      <c r="CT8" s="71">
        <v>10130</v>
      </c>
      <c r="CU8" s="70">
        <v>14202</v>
      </c>
      <c r="CV8" s="71" t="s">
        <v>138</v>
      </c>
      <c r="CW8" s="71">
        <v>72.5</v>
      </c>
      <c r="CX8" s="71">
        <v>50.4</v>
      </c>
      <c r="CY8" s="71">
        <v>52.6</v>
      </c>
      <c r="CZ8" s="71">
        <v>50.5</v>
      </c>
      <c r="DA8" s="71" t="s">
        <v>138</v>
      </c>
      <c r="DB8" s="71">
        <v>62.1</v>
      </c>
      <c r="DC8" s="71">
        <v>62.5</v>
      </c>
      <c r="DD8" s="71">
        <v>63.4</v>
      </c>
      <c r="DE8" s="71">
        <v>63.4</v>
      </c>
      <c r="DF8" s="71">
        <v>55</v>
      </c>
      <c r="DG8" s="71" t="s">
        <v>138</v>
      </c>
      <c r="DH8" s="71">
        <v>21</v>
      </c>
      <c r="DI8" s="71">
        <v>22.1</v>
      </c>
      <c r="DJ8" s="71">
        <v>19.899999999999999</v>
      </c>
      <c r="DK8" s="71">
        <v>19.399999999999999</v>
      </c>
      <c r="DL8" s="71" t="s">
        <v>138</v>
      </c>
      <c r="DM8" s="71">
        <v>18.899999999999999</v>
      </c>
      <c r="DN8" s="71">
        <v>19</v>
      </c>
      <c r="DO8" s="71">
        <v>18.7</v>
      </c>
      <c r="DP8" s="71">
        <v>18.3</v>
      </c>
      <c r="DQ8" s="71">
        <v>24.3</v>
      </c>
      <c r="DR8" s="70" t="s">
        <v>138</v>
      </c>
      <c r="DS8" s="70">
        <v>10.3</v>
      </c>
      <c r="DT8" s="70">
        <v>20.8</v>
      </c>
      <c r="DU8" s="70">
        <v>37.799999999999997</v>
      </c>
      <c r="DV8" s="70">
        <v>50</v>
      </c>
      <c r="DW8" s="70" t="s">
        <v>138</v>
      </c>
      <c r="DX8" s="70">
        <v>52.2</v>
      </c>
      <c r="DY8" s="70">
        <v>52.4</v>
      </c>
      <c r="DZ8" s="70">
        <v>52.5</v>
      </c>
      <c r="EA8" s="70">
        <v>53.5</v>
      </c>
      <c r="EB8" s="70">
        <v>51.6</v>
      </c>
      <c r="EC8" s="70" t="s">
        <v>138</v>
      </c>
      <c r="ED8" s="70">
        <v>15</v>
      </c>
      <c r="EE8" s="70">
        <v>29</v>
      </c>
      <c r="EF8" s="70">
        <v>39.6</v>
      </c>
      <c r="EG8" s="70">
        <v>53.8</v>
      </c>
      <c r="EH8" s="70" t="s">
        <v>138</v>
      </c>
      <c r="EI8" s="70">
        <v>69.599999999999994</v>
      </c>
      <c r="EJ8" s="70">
        <v>69.2</v>
      </c>
      <c r="EK8" s="70">
        <v>69.7</v>
      </c>
      <c r="EL8" s="70">
        <v>71.3</v>
      </c>
      <c r="EM8" s="70">
        <v>67.599999999999994</v>
      </c>
      <c r="EN8" s="71" t="s">
        <v>138</v>
      </c>
      <c r="EO8" s="71">
        <v>7061127</v>
      </c>
      <c r="EP8" s="71">
        <v>7532886</v>
      </c>
      <c r="EQ8" s="71">
        <v>5015937</v>
      </c>
      <c r="ER8" s="71">
        <v>5244797</v>
      </c>
      <c r="ES8" s="71" t="s">
        <v>138</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cp:lastModifiedBy>
  <cp:lastPrinted>2019-01-16T06:23:46Z</cp:lastPrinted>
  <dcterms:created xsi:type="dcterms:W3CDTF">2018-12-07T10:43:17Z</dcterms:created>
  <dcterms:modified xsi:type="dcterms:W3CDTF">2019-01-16T06:23:49Z</dcterms:modified>
  <cp:category/>
</cp:coreProperties>
</file>