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KYT002\Desktop\デスクトップ\H30通知\310121経営分析\"/>
    </mc:Choice>
  </mc:AlternateContent>
  <xr:revisionPtr revIDLastSave="0" documentId="13_ncr:1_{B2C194FC-2652-45DE-A8E9-BF5047DBA6A6}" xr6:coauthVersionLast="40" xr6:coauthVersionMax="40" xr10:uidLastSave="{00000000-0000-0000-0000-000000000000}"/>
  <workbookProtection workbookAlgorithmName="SHA-512" workbookHashValue="+zeEFeS50EjPMSoSOud12Mytt0r5+cx9jCWj2Uk8ppykSKeTvMhPCdc2CGIz8Js/Q0azDZ+IAl/CORR8iavviA==" workbookSaltValue="ZJVQFLMREpVRf7rhGTqi3g==" workbookSpinCount="100000" lockStructure="1"/>
  <bookViews>
    <workbookView xWindow="0" yWindow="0" windowWidth="23370" windowHeight="1750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<sst xmlns="http://schemas.openxmlformats.org/spreadsheetml/2006/main" count="235" uniqueCount="120">
  <si>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</si>
  <si>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</si>
  <si>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</si>
  <si>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</si>
  <si>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</si>
  <si>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</si>
  <si>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</si>
  <si>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</si>
  <si>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</si>
  <si>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</si>
  <si>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</si>
  <si>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</si>
  <si>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</si>
  <si>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</si>
  <si>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</si>
  <si>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</si>
  <si>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</si>
  <si>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</si>
  <si>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</si>
  <si>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</si>
  <si>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</si>
  <si>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</si>
  <si>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</si>
  <si>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</si>
  <si>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</si>
  <si>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</si>
  <si>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</si>
  <si>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</si>
  <si>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</si>
  <si>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</si>
  <si>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</si>
  <si>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</si>
  <si>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</si>
  <si>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</si>
  <si>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</si>
  <si>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</si>
  <si>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</si>
  <si>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</si>
  <si>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</si>
  <si>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</si>
  <si>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</si>
  <si>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</si>
  <si>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</si>
  <si>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</si>
  <si>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</si>
  <si>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</si>
  <si>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</si>
  <si>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</si>
  <si>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</si>
  <si>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</si>
  <si>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</si>
  <si>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</si>
  <si>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</si>
  <si>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</si>
  <si>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</si>
  <si>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</si>
  <si>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</si>
  <si>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</si>
  <si>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</si>
  <si>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</si>
  <si>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</si>
  <si>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</si>
  <si>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</si>
  <si>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</si>
  <si>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</si>
  <si>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</si>
  <si>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</si>
  <si>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</si>
  <si>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</si>
  <si>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</si>
  <si>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</si>
  <si>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</si>
  <si>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</si>
  <si>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</si>
  <si>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</si>
  <si>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</si>
  <si>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</si>
  <si>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</si>
  <si>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</si>
  <si>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</si>
  <si>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</si>
  <si>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</si>
  <si>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</si>
  <si>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</si>
  <si>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</si>
  <si>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</si>
  <si>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</si>
  <si>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</si>
  <si>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</si>
  <si>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</si>
  <si>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</si>
  <si>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</si>
  <si>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</si>
  <si>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</si>
  <si>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</si>
  <si>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</si>
  <si>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</si>
  <si>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</si>
  <si>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</si>
  <si>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</si>
  <si>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</si>
  <si>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</si>
  <si>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</si>
  <si>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</si>
  <si>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</si>
  <si>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峡東地域広域水道企業団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</si>
  <si>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</si>
  <si>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</si>
  <si>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</si>
  <si>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</si>
  <si>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</si>
  <si>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</si>
  <si>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</si>
  <si>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</si>
  <si>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</si>
  <si>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</si>
  <si>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</si>
  <si>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状況は、累積欠損金はなく経常収支比率も100％を超え、黒字経営を維持している。料金回収率も100％を超え、経営に必要な経費を料金で補うことができる健全な経営状況であるといえる。流動比率も100％以上で短期的債務に対する支払は確保できている。しかしながら、給水原価は類似団体の平均値を上回っており、更なる経費節減を図っていく必要がある。施設利用率は類似団体の平均値より高く施設の規模としては概ね適切な規模であるといえる。
</t>
    <phoneticPr fontId="4"/>
  </si>
  <si>
    <t xml:space="preserve">有形固定資産減価償却率は、類似団体に比べ低い数値となっているが、電気機械設備等は経年劣化が進んでいるので技術的基盤に基づいた更新を計画的・効率的に進める必要がある。
管路については、法定耐用年数に達していないので更新は行っていない。
</t>
    <phoneticPr fontId="4"/>
  </si>
  <si>
    <t>　今後、法定耐用年数に応じた施設・設備等の更新事業については、施設の機能診断等を行い延命化を図りつつ、大規模な更新事業に備えた財源の確保に努め、更なる経費の削減を検討する必要がある。また、新たに経営戦略の策定を行い、健全で効率的な事業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</si>
</sst>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D7-4F4E-A472-B20BA614FB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FBD7-4F4E-A472-B20BA614FB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83.61</c:v>
                </c:pt>
                <c:pt idx="1">
                  <c:v>87.48</c:v>
                </c:pt>
                <c:pt idx="2">
                  <c:v>89.1</c:v>
                </c:pt>
                <c:pt idx="3">
                  <c:v>89.05</c:v>
                </c:pt>
                <c:pt idx="4">
                  <c:v>89.01</c:v>
                </c:pt>
              </c:numCache>
            </c:numRef>
          </c:val>
          <c:extLst>
            <c:ext xmlns:c16="http://schemas.microsoft.com/office/drawing/2014/chart" uri="{C3380CC4-5D6E-409C-BE32-E72D297353CC}">
              <c16:uniqueId val="{00000000-2908-4741-A6D3-EE6066CC3A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2908-4741-A6D3-EE6066CC3A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102-4504-A429-ED22ACFC73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0102-4504-A429-ED22ACFC73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109.62</c:v>
                </c:pt>
                <c:pt idx="1">
                  <c:v>109.09</c:v>
                </c:pt>
                <c:pt idx="2">
                  <c:v>108.05</c:v>
                </c:pt>
                <c:pt idx="3">
                  <c:v>107.94</c:v>
                </c:pt>
                <c:pt idx="4">
                  <c:v>108.57</c:v>
                </c:pt>
              </c:numCache>
            </c:numRef>
          </c:val>
          <c:extLst>
            <c:ext xmlns:c16="http://schemas.microsoft.com/office/drawing/2014/chart" uri="{C3380CC4-5D6E-409C-BE32-E72D297353CC}">
              <c16:uniqueId val="{00000000-D4BE-4042-A5CC-41FF52B1C7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D4BE-4042-A5CC-41FF52B1C7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8.24</c:v>
                </c:pt>
                <c:pt idx="1">
                  <c:v>20.14</c:v>
                </c:pt>
                <c:pt idx="2">
                  <c:v>23.01</c:v>
                </c:pt>
                <c:pt idx="3">
                  <c:v>25.76</c:v>
                </c:pt>
                <c:pt idx="4">
                  <c:v>28.62</c:v>
                </c:pt>
              </c:numCache>
            </c:numRef>
          </c:val>
          <c:extLst>
            <c:ext xmlns:c16="http://schemas.microsoft.com/office/drawing/2014/chart" uri="{C3380CC4-5D6E-409C-BE32-E72D297353CC}">
              <c16:uniqueId val="{00000000-8470-43ED-A9A4-9C9F3DE8DB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8470-43ED-A9A4-9C9F3DE8DB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8E-40D9-A5DA-F431C1E6D1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BB8E-40D9-A5DA-F431C1E6D1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62-44BA-BF5D-93953ED2D4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9B62-44BA-BF5D-93953ED2D4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1820.78</c:v>
                </c:pt>
                <c:pt idx="1">
                  <c:v>1257.99</c:v>
                </c:pt>
                <c:pt idx="2">
                  <c:v>1434.46</c:v>
                </c:pt>
                <c:pt idx="3">
                  <c:v>1414.33</c:v>
                </c:pt>
                <c:pt idx="4">
                  <c:v>1541.53</c:v>
                </c:pt>
              </c:numCache>
            </c:numRef>
          </c:val>
          <c:extLst>
            <c:ext xmlns:c16="http://schemas.microsoft.com/office/drawing/2014/chart" uri="{C3380CC4-5D6E-409C-BE32-E72D297353CC}">
              <c16:uniqueId val="{00000000-EE68-40F2-8B1D-5484B9F1D6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EE68-40F2-8B1D-5484B9F1D6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369.09</c:v>
                </c:pt>
                <c:pt idx="1">
                  <c:v>350.46</c:v>
                </c:pt>
                <c:pt idx="2">
                  <c:v>330.5</c:v>
                </c:pt>
                <c:pt idx="3">
                  <c:v>311.92</c:v>
                </c:pt>
                <c:pt idx="4">
                  <c:v>291.98</c:v>
                </c:pt>
              </c:numCache>
            </c:numRef>
          </c:val>
          <c:extLst>
            <c:ext xmlns:c16="http://schemas.microsoft.com/office/drawing/2014/chart" uri="{C3380CC4-5D6E-409C-BE32-E72D297353CC}">
              <c16:uniqueId val="{00000000-0276-4AA3-B1D8-BE2A9E9190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0276-4AA3-B1D8-BE2A9E9190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109.43</c:v>
                </c:pt>
                <c:pt idx="1">
                  <c:v>113.96</c:v>
                </c:pt>
                <c:pt idx="2">
                  <c:v>112.27</c:v>
                </c:pt>
                <c:pt idx="3">
                  <c:v>111.84</c:v>
                </c:pt>
                <c:pt idx="4">
                  <c:v>113.04</c:v>
                </c:pt>
              </c:numCache>
            </c:numRef>
          </c:val>
          <c:extLst>
            <c:ext xmlns:c16="http://schemas.microsoft.com/office/drawing/2014/chart" uri="{C3380CC4-5D6E-409C-BE32-E72D297353CC}">
              <c16:uniqueId val="{00000000-C92A-4D9E-B20A-2155BC0411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C92A-4D9E-B20A-2155BC0411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114.76</c:v>
                </c:pt>
                <c:pt idx="1">
                  <c:v>105.32</c:v>
                </c:pt>
                <c:pt idx="2">
                  <c:v>104.96</c:v>
                </c:pt>
                <c:pt idx="3">
                  <c:v>105.42</c:v>
                </c:pt>
                <c:pt idx="4">
                  <c:v>104.35</c:v>
                </c:pt>
              </c:numCache>
            </c:numRef>
          </c:val>
          <c:extLst>
            <c:ext xmlns:c16="http://schemas.microsoft.com/office/drawing/2014/chart" uri="{C3380CC4-5D6E-409C-BE32-E72D297353CC}">
              <c16:uniqueId val="{00000000-DFB1-41B7-B2AE-7376742F7E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DFB1-41B7-B2AE-7376742F7E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峡東地域広域水道企業団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自治体職員</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90.35</v>
      </c>
      <c r="J10" s="51"/>
      <c r="K10" s="51"/>
      <c r="L10" s="51"/>
      <c r="M10" s="51"/>
      <c r="N10" s="51"/>
      <c r="O10" s="62"/>
      <c r="P10" s="52">
        <f>データ!$P$6</f>
        <v>46.36</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63615</v>
      </c>
      <c r="AM10" s="59"/>
      <c r="AN10" s="59"/>
      <c r="AO10" s="59"/>
      <c r="AP10" s="59"/>
      <c r="AQ10" s="59"/>
      <c r="AR10" s="59"/>
      <c r="AS10" s="59"/>
      <c r="AT10" s="50">
        <f>データ!$V$6</f>
        <v>755.8</v>
      </c>
      <c r="AU10" s="51"/>
      <c r="AV10" s="51"/>
      <c r="AW10" s="51"/>
      <c r="AX10" s="51"/>
      <c r="AY10" s="51"/>
      <c r="AZ10" s="51"/>
      <c r="BA10" s="51"/>
      <c r="BB10" s="52">
        <f>データ!$W$6</f>
        <v>84.17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kFQVPacLtggaUaQC2VpFPkRZz0PI+6jP8Dzag+QTLf/j8ji5iXtMROGE9nqQcqq6R+RJSKpTSlaq8TC88RkIow==" saltValue="TgulrupNt9tyorVqH4DeV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199371</v>
      </c>
      <c r="D6" s="33">
        <f t="shared" si="3"/>
        <v>46</v>
      </c>
      <c r="E6" s="33">
        <f t="shared" si="3"/>
        <v>1</v>
      </c>
      <c r="F6" s="33">
        <f t="shared" si="3"/>
        <v>0</v>
      </c>
      <c r="G6" s="33">
        <f t="shared" si="3"/>
        <v>2</v>
      </c>
      <c r="H6" s="33" t="str">
        <f t="shared" si="3"/>
        <v>山梨県　峡東地域広域水道企業団</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90.35</v>
      </c>
      <c r="P6" s="34">
        <f t="shared" si="3"/>
        <v>46.36</v>
      </c>
      <c r="Q6" s="34">
        <f t="shared" si="3"/>
        <v>0</v>
      </c>
      <c r="R6" s="34" t="str">
        <f t="shared" si="3"/>
        <v>-</v>
      </c>
      <c r="S6" s="34" t="str">
        <f t="shared" si="3"/>
        <v>-</v>
      </c>
      <c r="T6" s="34" t="str">
        <f t="shared" si="3"/>
        <v>-</v>
      </c>
      <c r="U6" s="34">
        <f t="shared" si="3"/>
        <v>63615</v>
      </c>
      <c r="V6" s="34">
        <f t="shared" si="3"/>
        <v>755.8</v>
      </c>
      <c r="W6" s="34">
        <f t="shared" si="3"/>
        <v>84.17</v>
      </c>
      <c r="X6" s="35">
        <f>IF(X7="",NA(),X7)</f>
        <v>109.62</v>
      </c>
      <c r="Y6" s="35">
        <f t="shared" ref="Y6:AG6" si="4">IF(Y7="",NA(),Y7)</f>
        <v>109.09</v>
      </c>
      <c r="Z6" s="35">
        <f t="shared" si="4"/>
        <v>108.05</v>
      </c>
      <c r="AA6" s="35">
        <f t="shared" si="4"/>
        <v>107.94</v>
      </c>
      <c r="AB6" s="35">
        <f t="shared" si="4"/>
        <v>108.57</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1820.78</v>
      </c>
      <c r="AU6" s="35">
        <f t="shared" ref="AU6:BC6" si="6">IF(AU7="",NA(),AU7)</f>
        <v>1257.99</v>
      </c>
      <c r="AV6" s="35">
        <f t="shared" si="6"/>
        <v>1434.46</v>
      </c>
      <c r="AW6" s="35">
        <f t="shared" si="6"/>
        <v>1414.33</v>
      </c>
      <c r="AX6" s="35">
        <f t="shared" si="6"/>
        <v>1541.53</v>
      </c>
      <c r="AY6" s="35">
        <f t="shared" si="6"/>
        <v>634.53</v>
      </c>
      <c r="AZ6" s="35">
        <f t="shared" si="6"/>
        <v>200.22</v>
      </c>
      <c r="BA6" s="35">
        <f t="shared" si="6"/>
        <v>212.95</v>
      </c>
      <c r="BB6" s="35">
        <f t="shared" si="6"/>
        <v>224.41</v>
      </c>
      <c r="BC6" s="35">
        <f t="shared" si="6"/>
        <v>243.44</v>
      </c>
      <c r="BD6" s="34" t="str">
        <f>IF(BD7="","",IF(BD7="-","【-】","【"&amp;SUBSTITUTE(TEXT(BD7,"#,##0.00"),"-","△")&amp;"】"))</f>
        <v>【243.44】</v>
      </c>
      <c r="BE6" s="35">
        <f>IF(BE7="",NA(),BE7)</f>
        <v>369.09</v>
      </c>
      <c r="BF6" s="35">
        <f t="shared" ref="BF6:BN6" si="7">IF(BF7="",NA(),BF7)</f>
        <v>350.46</v>
      </c>
      <c r="BG6" s="35">
        <f t="shared" si="7"/>
        <v>330.5</v>
      </c>
      <c r="BH6" s="35">
        <f t="shared" si="7"/>
        <v>311.92</v>
      </c>
      <c r="BI6" s="35">
        <f t="shared" si="7"/>
        <v>291.98</v>
      </c>
      <c r="BJ6" s="35">
        <f t="shared" si="7"/>
        <v>368.94</v>
      </c>
      <c r="BK6" s="35">
        <f t="shared" si="7"/>
        <v>351.06</v>
      </c>
      <c r="BL6" s="35">
        <f t="shared" si="7"/>
        <v>333.48</v>
      </c>
      <c r="BM6" s="35">
        <f t="shared" si="7"/>
        <v>320.31</v>
      </c>
      <c r="BN6" s="35">
        <f t="shared" si="7"/>
        <v>303.26</v>
      </c>
      <c r="BO6" s="34" t="str">
        <f>IF(BO7="","",IF(BO7="-","【-】","【"&amp;SUBSTITUTE(TEXT(BO7,"#,##0.00"),"-","△")&amp;"】"))</f>
        <v>【303.26】</v>
      </c>
      <c r="BP6" s="35">
        <f>IF(BP7="",NA(),BP7)</f>
        <v>109.43</v>
      </c>
      <c r="BQ6" s="35">
        <f t="shared" ref="BQ6:BY6" si="8">IF(BQ7="",NA(),BQ7)</f>
        <v>113.96</v>
      </c>
      <c r="BR6" s="35">
        <f t="shared" si="8"/>
        <v>112.27</v>
      </c>
      <c r="BS6" s="35">
        <f t="shared" si="8"/>
        <v>111.84</v>
      </c>
      <c r="BT6" s="35">
        <f t="shared" si="8"/>
        <v>113.04</v>
      </c>
      <c r="BU6" s="35">
        <f t="shared" si="8"/>
        <v>111.12</v>
      </c>
      <c r="BV6" s="35">
        <f t="shared" si="8"/>
        <v>112.92</v>
      </c>
      <c r="BW6" s="35">
        <f t="shared" si="8"/>
        <v>112.81</v>
      </c>
      <c r="BX6" s="35">
        <f t="shared" si="8"/>
        <v>113.88</v>
      </c>
      <c r="BY6" s="35">
        <f t="shared" si="8"/>
        <v>114.14</v>
      </c>
      <c r="BZ6" s="34" t="str">
        <f>IF(BZ7="","",IF(BZ7="-","【-】","【"&amp;SUBSTITUTE(TEXT(BZ7,"#,##0.00"),"-","△")&amp;"】"))</f>
        <v>【114.14】</v>
      </c>
      <c r="CA6" s="35">
        <f>IF(CA7="",NA(),CA7)</f>
        <v>114.76</v>
      </c>
      <c r="CB6" s="35">
        <f t="shared" ref="CB6:CJ6" si="9">IF(CB7="",NA(),CB7)</f>
        <v>105.32</v>
      </c>
      <c r="CC6" s="35">
        <f t="shared" si="9"/>
        <v>104.96</v>
      </c>
      <c r="CD6" s="35">
        <f t="shared" si="9"/>
        <v>105.42</v>
      </c>
      <c r="CE6" s="35">
        <f t="shared" si="9"/>
        <v>104.35</v>
      </c>
      <c r="CF6" s="35">
        <f t="shared" si="9"/>
        <v>75.75</v>
      </c>
      <c r="CG6" s="35">
        <f t="shared" si="9"/>
        <v>75.3</v>
      </c>
      <c r="CH6" s="35">
        <f t="shared" si="9"/>
        <v>75.3</v>
      </c>
      <c r="CI6" s="35">
        <f t="shared" si="9"/>
        <v>74.02</v>
      </c>
      <c r="CJ6" s="35">
        <f t="shared" si="9"/>
        <v>73.03</v>
      </c>
      <c r="CK6" s="34" t="str">
        <f>IF(CK7="","",IF(CK7="-","【-】","【"&amp;SUBSTITUTE(TEXT(CK7,"#,##0.00"),"-","△")&amp;"】"))</f>
        <v>【73.03】</v>
      </c>
      <c r="CL6" s="35">
        <f>IF(CL7="",NA(),CL7)</f>
        <v>83.61</v>
      </c>
      <c r="CM6" s="35">
        <f t="shared" ref="CM6:CU6" si="10">IF(CM7="",NA(),CM7)</f>
        <v>87.48</v>
      </c>
      <c r="CN6" s="35">
        <f t="shared" si="10"/>
        <v>89.1</v>
      </c>
      <c r="CO6" s="35">
        <f t="shared" si="10"/>
        <v>89.05</v>
      </c>
      <c r="CP6" s="35">
        <f t="shared" si="10"/>
        <v>89.01</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8.24</v>
      </c>
      <c r="DI6" s="35">
        <f t="shared" ref="DI6:DQ6" si="12">IF(DI7="",NA(),DI7)</f>
        <v>20.14</v>
      </c>
      <c r="DJ6" s="35">
        <f t="shared" si="12"/>
        <v>23.01</v>
      </c>
      <c r="DK6" s="35">
        <f t="shared" si="12"/>
        <v>25.76</v>
      </c>
      <c r="DL6" s="35">
        <f t="shared" si="12"/>
        <v>28.62</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199371</v>
      </c>
      <c r="D7" s="37">
        <v>46</v>
      </c>
      <c r="E7" s="37">
        <v>1</v>
      </c>
      <c r="F7" s="37">
        <v>0</v>
      </c>
      <c r="G7" s="37">
        <v>2</v>
      </c>
      <c r="H7" s="37" t="s">
        <v>105</v>
      </c>
      <c r="I7" s="37" t="s">
        <v>106</v>
      </c>
      <c r="J7" s="37" t="s">
        <v>107</v>
      </c>
      <c r="K7" s="37" t="s">
        <v>108</v>
      </c>
      <c r="L7" s="37" t="s">
        <v>109</v>
      </c>
      <c r="M7" s="37" t="s">
        <v>110</v>
      </c>
      <c r="N7" s="38" t="s">
        <v>111</v>
      </c>
      <c r="O7" s="38">
        <v>90.35</v>
      </c>
      <c r="P7" s="38">
        <v>46.36</v>
      </c>
      <c r="Q7" s="38">
        <v>0</v>
      </c>
      <c r="R7" s="38" t="s">
        <v>111</v>
      </c>
      <c r="S7" s="38" t="s">
        <v>111</v>
      </c>
      <c r="T7" s="38" t="s">
        <v>111</v>
      </c>
      <c r="U7" s="38">
        <v>63615</v>
      </c>
      <c r="V7" s="38">
        <v>755.8</v>
      </c>
      <c r="W7" s="38">
        <v>84.17</v>
      </c>
      <c r="X7" s="38">
        <v>109.62</v>
      </c>
      <c r="Y7" s="38">
        <v>109.09</v>
      </c>
      <c r="Z7" s="38">
        <v>108.05</v>
      </c>
      <c r="AA7" s="38">
        <v>107.94</v>
      </c>
      <c r="AB7" s="38">
        <v>108.57</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1820.78</v>
      </c>
      <c r="AU7" s="38">
        <v>1257.99</v>
      </c>
      <c r="AV7" s="38">
        <v>1434.46</v>
      </c>
      <c r="AW7" s="38">
        <v>1414.33</v>
      </c>
      <c r="AX7" s="38">
        <v>1541.53</v>
      </c>
      <c r="AY7" s="38">
        <v>634.53</v>
      </c>
      <c r="AZ7" s="38">
        <v>200.22</v>
      </c>
      <c r="BA7" s="38">
        <v>212.95</v>
      </c>
      <c r="BB7" s="38">
        <v>224.41</v>
      </c>
      <c r="BC7" s="38">
        <v>243.44</v>
      </c>
      <c r="BD7" s="38">
        <v>243.44</v>
      </c>
      <c r="BE7" s="38">
        <v>369.09</v>
      </c>
      <c r="BF7" s="38">
        <v>350.46</v>
      </c>
      <c r="BG7" s="38">
        <v>330.5</v>
      </c>
      <c r="BH7" s="38">
        <v>311.92</v>
      </c>
      <c r="BI7" s="38">
        <v>291.98</v>
      </c>
      <c r="BJ7" s="38">
        <v>368.94</v>
      </c>
      <c r="BK7" s="38">
        <v>351.06</v>
      </c>
      <c r="BL7" s="38">
        <v>333.48</v>
      </c>
      <c r="BM7" s="38">
        <v>320.31</v>
      </c>
      <c r="BN7" s="38">
        <v>303.26</v>
      </c>
      <c r="BO7" s="38">
        <v>303.26</v>
      </c>
      <c r="BP7" s="38">
        <v>109.43</v>
      </c>
      <c r="BQ7" s="38">
        <v>113.96</v>
      </c>
      <c r="BR7" s="38">
        <v>112.27</v>
      </c>
      <c r="BS7" s="38">
        <v>111.84</v>
      </c>
      <c r="BT7" s="38">
        <v>113.04</v>
      </c>
      <c r="BU7" s="38">
        <v>111.12</v>
      </c>
      <c r="BV7" s="38">
        <v>112.92</v>
      </c>
      <c r="BW7" s="38">
        <v>112.81</v>
      </c>
      <c r="BX7" s="38">
        <v>113.88</v>
      </c>
      <c r="BY7" s="38">
        <v>114.14</v>
      </c>
      <c r="BZ7" s="38">
        <v>114.14</v>
      </c>
      <c r="CA7" s="38">
        <v>114.76</v>
      </c>
      <c r="CB7" s="38">
        <v>105.32</v>
      </c>
      <c r="CC7" s="38">
        <v>104.96</v>
      </c>
      <c r="CD7" s="38">
        <v>105.42</v>
      </c>
      <c r="CE7" s="38">
        <v>104.35</v>
      </c>
      <c r="CF7" s="38">
        <v>75.75</v>
      </c>
      <c r="CG7" s="38">
        <v>75.3</v>
      </c>
      <c r="CH7" s="38">
        <v>75.3</v>
      </c>
      <c r="CI7" s="38">
        <v>74.02</v>
      </c>
      <c r="CJ7" s="38">
        <v>73.03</v>
      </c>
      <c r="CK7" s="38">
        <v>73.03</v>
      </c>
      <c r="CL7" s="38">
        <v>83.61</v>
      </c>
      <c r="CM7" s="38">
        <v>87.48</v>
      </c>
      <c r="CN7" s="38">
        <v>89.1</v>
      </c>
      <c r="CO7" s="38">
        <v>89.05</v>
      </c>
      <c r="CP7" s="38">
        <v>89.01</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8.24</v>
      </c>
      <c r="DI7" s="38">
        <v>20.14</v>
      </c>
      <c r="DJ7" s="38">
        <v>23.01</v>
      </c>
      <c r="DK7" s="38">
        <v>25.76</v>
      </c>
      <c r="DL7" s="38">
        <v>28.62</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KYT002</cp:lastModifiedBy>
  <dcterms:created xsi:type="dcterms:W3CDTF">2018-12-03T08:31:10Z</dcterms:created>
  <dcterms:modified xsi:type="dcterms:W3CDTF">2019-01-21T00:05:12Z</dcterms:modified>
  <cp:category/>
</cp:coreProperties>
</file>