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RjbNMjrX7vMGzy+ZGHbiR7JnhcMZIfPMSscwbIlM+E5Yrl63prxzbmeTff33Ta73eyKt5LaRz+eDgS5anM4RLQ==" workbookSaltValue="YRG3KDcZio2BxZ59pcWQmg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BB8" i="4" s="1"/>
  <c r="T6" i="5"/>
  <c r="S6" i="5"/>
  <c r="R6" i="5"/>
  <c r="Q6" i="5"/>
  <c r="W10" i="4" s="1"/>
  <c r="P6" i="5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BB10" i="4"/>
  <c r="AT10" i="4"/>
  <c r="AL10" i="4"/>
  <c r="AD10" i="4"/>
  <c r="P10" i="4"/>
  <c r="I10" i="4"/>
  <c r="B10" i="4"/>
  <c r="AT8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<sst xmlns="http://schemas.openxmlformats.org/spreadsheetml/2006/main" count="240" uniqueCount="126">
  <si>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</si>
  <si>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</si>
  <si>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</si>
  <si>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</si>
  <si>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</si>
  <si>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</si>
  <si>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</si>
  <si>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</si>
  <si>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</si>
  <si>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</si>
  <si>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</si>
  <si>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</si>
  <si>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</si>
  <si>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</si>
  <si>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</si>
  <si>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</si>
  <si>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</si>
  <si>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</si>
  <si>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</si>
  <si>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</si>
  <si>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</si>
  <si>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</si>
  <si>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</si>
  <si>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</si>
  <si>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</si>
  <si>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</si>
  <si>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</si>
  <si>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</si>
  <si>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</si>
  <si>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</si>
  <si>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</si>
  <si>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</si>
  <si>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</si>
  <si>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</si>
  <si>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</si>
  <si>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</si>
  <si>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</si>
  <si>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</si>
  <si>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</si>
  <si>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</si>
  <si>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</si>
  <si>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</si>
  <si>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</si>
  <si>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</si>
  <si>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</si>
  <si>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</si>
  <si>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</si>
  <si>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</si>
  <si>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</si>
  <si>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</si>
  <si>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</si>
  <si>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</si>
  <si>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</si>
  <si>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</si>
  <si>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</si>
  <si>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</si>
  <si>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</si>
  <si>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</si>
  <si>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</si>
  <si>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</si>
  <si>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</si>
  <si>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</si>
  <si>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</si>
  <si>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</si>
  <si>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</si>
  <si>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</si>
  <si>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</si>
  <si>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</si>
  <si>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</si>
  <si>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</si>
  <si>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</si>
  <si>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</si>
  <si>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</si>
  <si>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</si>
  <si>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</si>
  <si>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</si>
  <si>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</si>
  <si>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</si>
  <si>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</si>
  <si>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</si>
  <si>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</si>
  <si>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</si>
  <si>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</si>
  <si>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</si>
  <si>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</si>
  <si>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</si>
  <si>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</si>
  <si>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</si>
  <si>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</si>
  <si>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</si>
  <si>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</si>
  <si>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</si>
  <si>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</si>
  <si>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</si>
  <si>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</si>
  <si>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</si>
  <si>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</si>
  <si>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</si>
  <si>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</si>
  <si>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</si>
  <si>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</si>
  <si>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</si>
  <si>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</si>
  <si>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</si>
  <si>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</si>
  <si>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</si>
  <si>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</si>
  <si>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</si>
  <si>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</si>
  <si>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</si>
  <si>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山梨県　丹波山村</t>
  </si>
  <si>
    <t>法非適用</t>
  </si>
  <si>
    <t>下水道事業</t>
  </si>
  <si>
    <t>小規模集合排水処理</t>
  </si>
  <si>
    <t>I2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</si>
  <si>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</si>
  <si>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</si>
  <si>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</si>
  <si>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</si>
  <si>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</si>
  <si>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</si>
  <si>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</si>
  <si>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</si>
  <si>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緩やかではあるが、人口減少に伴い、料金収入は減少していくと考えられる。下水道施設・管渠の維持管理等には今後も費用が掛かるため、料金収入で賄うことは難しいが、使用料の見直し等適切な経営改善を行う。</t>
  </si>
  <si>
    <t>施設・管渠等は老朽化が進行しており、予防保全や計画的かつ効率的な維持修繕・改築更新に取り組んでいく。</t>
    <rPh sb="0" eb="2">
      <t>シセツ</t>
    </rPh>
    <rPh sb="3" eb="5">
      <t>カンキョ</t>
    </rPh>
    <rPh sb="5" eb="6">
      <t>トウ</t>
    </rPh>
    <rPh sb="7" eb="10">
      <t>ロウキュウカ</t>
    </rPh>
    <rPh sb="11" eb="13">
      <t>シンコウ</t>
    </rPh>
    <rPh sb="18" eb="20">
      <t>ヨボウ</t>
    </rPh>
    <rPh sb="20" eb="22">
      <t>ホゼン</t>
    </rPh>
    <rPh sb="23" eb="26">
      <t>ケイカクテキ</t>
    </rPh>
    <rPh sb="28" eb="30">
      <t>コウリツ</t>
    </rPh>
    <rPh sb="30" eb="31">
      <t>テキ</t>
    </rPh>
    <rPh sb="32" eb="34">
      <t>イジ</t>
    </rPh>
    <rPh sb="34" eb="36">
      <t>シュウゼン</t>
    </rPh>
    <rPh sb="37" eb="39">
      <t>カイチク</t>
    </rPh>
    <rPh sb="39" eb="41">
      <t>コウシン</t>
    </rPh>
    <rPh sb="42" eb="43">
      <t>ト</t>
    </rPh>
    <rPh sb="44" eb="45">
      <t>ク</t>
    </rPh>
    <phoneticPr fontId="4"/>
  </si>
  <si>
    <r>
      <t xml:space="preserve">下水道事業の運営に当たり、維持管理費以外に老朽化対策もしていかなければならないため、費用の増加が予測される。使用料の見直し等も含め、収入増になるように検討する。
</t>
    </r>
    <r>
      <rPr>
        <sz val="11"/>
        <rFont val="ＭＳ ゴシック"/>
        <family val="3"/>
        <charset val="128"/>
      </rPr>
      <t>なお</t>
    </r>
    <r>
      <rPr>
        <sz val="11"/>
        <color theme="1"/>
        <rFont val="ＭＳ ゴシック"/>
        <family val="3"/>
        <charset val="128"/>
      </rPr>
      <t>、下水道事業費の大半は東京都交付金で賄われており、今後も運営していくためには、重要な財源となっている。</t>
    </r>
    <rPh sb="0" eb="3">
      <t>ゲスイドウ</t>
    </rPh>
    <rPh sb="3" eb="5">
      <t>ジギョウ</t>
    </rPh>
    <rPh sb="6" eb="8">
      <t>ウンエイ</t>
    </rPh>
    <rPh sb="9" eb="10">
      <t>ア</t>
    </rPh>
    <rPh sb="13" eb="15">
      <t>イジ</t>
    </rPh>
    <rPh sb="15" eb="17">
      <t>カンリ</t>
    </rPh>
    <rPh sb="17" eb="18">
      <t>ヒ</t>
    </rPh>
    <rPh sb="18" eb="20">
      <t>イガイ</t>
    </rPh>
    <rPh sb="21" eb="24">
      <t>ロウキュウカ</t>
    </rPh>
    <rPh sb="24" eb="26">
      <t>タイサク</t>
    </rPh>
    <rPh sb="42" eb="44">
      <t>ヒヨウ</t>
    </rPh>
    <rPh sb="45" eb="47">
      <t>ゾウカ</t>
    </rPh>
    <rPh sb="48" eb="50">
      <t>ヨソク</t>
    </rPh>
    <rPh sb="54" eb="57">
      <t>シヨウリョウ</t>
    </rPh>
    <rPh sb="58" eb="60">
      <t>ミナオ</t>
    </rPh>
    <rPh sb="61" eb="62">
      <t>トウ</t>
    </rPh>
    <rPh sb="63" eb="64">
      <t>フク</t>
    </rPh>
    <rPh sb="66" eb="69">
      <t>シュウニュウゾウ</t>
    </rPh>
    <rPh sb="75" eb="77">
      <t>ケントウ</t>
    </rPh>
    <rPh sb="84" eb="87">
      <t>ゲスイドウ</t>
    </rPh>
    <rPh sb="87" eb="90">
      <t>ジギョウヒ</t>
    </rPh>
    <rPh sb="91" eb="93">
      <t>タイハン</t>
    </rPh>
    <rPh sb="94" eb="96">
      <t>トウキョウ</t>
    </rPh>
    <rPh sb="96" eb="97">
      <t>ト</t>
    </rPh>
    <rPh sb="97" eb="100">
      <t>コウフキン</t>
    </rPh>
    <rPh sb="101" eb="102">
      <t>マカナ</t>
    </rPh>
    <rPh sb="108" eb="110">
      <t>コンゴ</t>
    </rPh>
    <rPh sb="111" eb="113">
      <t>ウンエイ</t>
    </rPh>
    <rPh sb="122" eb="124">
      <t>ジュウヨウ</t>
    </rPh>
    <rPh sb="125" eb="127">
      <t>ザイゲン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</si>
</sst>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AD8-4097-9E41-AEFF1A92F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762752"/>
        <c:axId val="607772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0.01</c:v>
                </c:pt>
                <c:pt idx="2" formatCode="#,##0.00;&quot;△&quot;#,##0.00">
                  <c:v>0</c:v>
                </c:pt>
                <c:pt idx="3">
                  <c:v>0.01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AD8-4097-9E41-AEFF1A92F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762752"/>
        <c:axId val="60777216"/>
      </c:lineChart>
      <c:dateAx>
        <c:axId val="607627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0777216"/>
        <c:crosses val="autoZero"/>
        <c:auto val="1"/>
        <c:lblOffset val="100"/>
        <c:baseTimeUnit val="years"/>
      </c:dateAx>
      <c:valAx>
        <c:axId val="607772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0762752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86.72</c:v>
                </c:pt>
                <c:pt idx="1">
                  <c:v>85.42</c:v>
                </c:pt>
                <c:pt idx="2">
                  <c:v>85.07</c:v>
                </c:pt>
                <c:pt idx="3">
                  <c:v>84.74</c:v>
                </c:pt>
                <c:pt idx="4">
                  <c:v>84.37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4C6-459E-85FC-9F8498682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804096"/>
        <c:axId val="60806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4C6-459E-85FC-9F8498682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04096"/>
        <c:axId val="60806272"/>
      </c:lineChart>
      <c:dateAx>
        <c:axId val="608040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0806272"/>
        <c:crosses val="autoZero"/>
        <c:auto val="1"/>
        <c:lblOffset val="100"/>
        <c:baseTimeUnit val="years"/>
      </c:dateAx>
      <c:valAx>
        <c:axId val="60806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08040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CCF-4FEB-8748-BD4FBA8806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644736"/>
        <c:axId val="606673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CF-4FEB-8748-BD4FBA8806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44736"/>
        <c:axId val="60667392"/>
      </c:lineChart>
      <c:dateAx>
        <c:axId val="606447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0667392"/>
        <c:crosses val="autoZero"/>
        <c:auto val="1"/>
        <c:lblOffset val="100"/>
        <c:baseTimeUnit val="years"/>
      </c:dateAx>
      <c:valAx>
        <c:axId val="606673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06447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2A-4506-A640-115D649F2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289216"/>
        <c:axId val="812911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52A-4506-A640-115D649F2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289216"/>
        <c:axId val="81291136"/>
      </c:lineChart>
      <c:dateAx>
        <c:axId val="812892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291136"/>
        <c:crosses val="autoZero"/>
        <c:auto val="1"/>
        <c:lblOffset val="100"/>
        <c:baseTimeUnit val="years"/>
      </c:dateAx>
      <c:valAx>
        <c:axId val="812911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12892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60E-45BF-89B8-BF83DD3C4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99104"/>
        <c:axId val="81605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60E-45BF-89B8-BF83DD3C4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99104"/>
        <c:axId val="81605376"/>
      </c:lineChart>
      <c:dateAx>
        <c:axId val="815991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605376"/>
        <c:crosses val="autoZero"/>
        <c:auto val="1"/>
        <c:lblOffset val="100"/>
        <c:baseTimeUnit val="years"/>
      </c:dateAx>
      <c:valAx>
        <c:axId val="81605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1599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DE7-4D5B-80ED-FD78047B3A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628160"/>
        <c:axId val="81630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DE7-4D5B-80ED-FD78047B3A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628160"/>
        <c:axId val="81630336"/>
      </c:lineChart>
      <c:dateAx>
        <c:axId val="816281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630336"/>
        <c:crosses val="autoZero"/>
        <c:auto val="1"/>
        <c:lblOffset val="100"/>
        <c:baseTimeUnit val="years"/>
      </c:dateAx>
      <c:valAx>
        <c:axId val="81630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16281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26495.24</c:v>
                </c:pt>
                <c:pt idx="1">
                  <c:v>24861.22</c:v>
                </c:pt>
                <c:pt idx="2">
                  <c:v>25627.07</c:v>
                </c:pt>
                <c:pt idx="3">
                  <c:v>25659.35</c:v>
                </c:pt>
                <c:pt idx="4">
                  <c:v>23557.72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D1-4227-B29A-6B182E629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669504"/>
        <c:axId val="81675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3189.89</c:v>
                </c:pt>
                <c:pt idx="1">
                  <c:v>2585.83</c:v>
                </c:pt>
                <c:pt idx="2">
                  <c:v>2464.06</c:v>
                </c:pt>
                <c:pt idx="3">
                  <c:v>1914.94</c:v>
                </c:pt>
                <c:pt idx="4">
                  <c:v>1759.36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6D1-4227-B29A-6B182E629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669504"/>
        <c:axId val="81675776"/>
      </c:lineChart>
      <c:dateAx>
        <c:axId val="816695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675776"/>
        <c:crosses val="autoZero"/>
        <c:auto val="1"/>
        <c:lblOffset val="100"/>
        <c:baseTimeUnit val="years"/>
      </c:dateAx>
      <c:valAx>
        <c:axId val="81675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16695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4.6100000000000003</c:v>
                </c:pt>
                <c:pt idx="1">
                  <c:v>5.6</c:v>
                </c:pt>
                <c:pt idx="2">
                  <c:v>5.07</c:v>
                </c:pt>
                <c:pt idx="3">
                  <c:v>4.6900000000000004</c:v>
                </c:pt>
                <c:pt idx="4">
                  <c:v>5.48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C70-4446-A075-AB416EED6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684352"/>
        <c:axId val="81711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27.92</c:v>
                </c:pt>
                <c:pt idx="1">
                  <c:v>31.45</c:v>
                </c:pt>
                <c:pt idx="2">
                  <c:v>32.909999999999997</c:v>
                </c:pt>
                <c:pt idx="3">
                  <c:v>34.020000000000003</c:v>
                </c:pt>
                <c:pt idx="4">
                  <c:v>37.200000000000003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C70-4446-A075-AB416EED6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684352"/>
        <c:axId val="81711104"/>
      </c:lineChart>
      <c:dateAx>
        <c:axId val="816843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711104"/>
        <c:crosses val="autoZero"/>
        <c:auto val="1"/>
        <c:lblOffset val="100"/>
        <c:baseTimeUnit val="years"/>
      </c:dateAx>
      <c:valAx>
        <c:axId val="81711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16843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2275.71</c:v>
                </c:pt>
                <c:pt idx="1">
                  <c:v>1875</c:v>
                </c:pt>
                <c:pt idx="2">
                  <c:v>2018.46</c:v>
                </c:pt>
                <c:pt idx="3">
                  <c:v>2124.6999999999998</c:v>
                </c:pt>
                <c:pt idx="4">
                  <c:v>2775.03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3AC-4B50-8F75-43E228FB5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086720"/>
        <c:axId val="81092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602.87</c:v>
                </c:pt>
                <c:pt idx="1">
                  <c:v>588.54999999999995</c:v>
                </c:pt>
                <c:pt idx="2">
                  <c:v>561.54</c:v>
                </c:pt>
                <c:pt idx="3">
                  <c:v>553.77</c:v>
                </c:pt>
                <c:pt idx="4">
                  <c:v>508.64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3AC-4B50-8F75-43E228FB5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086720"/>
        <c:axId val="81092992"/>
      </c:lineChart>
      <c:dateAx>
        <c:axId val="810867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092992"/>
        <c:crosses val="autoZero"/>
        <c:auto val="1"/>
        <c:lblOffset val="100"/>
        <c:baseTimeUnit val="years"/>
      </c:dateAx>
      <c:valAx>
        <c:axId val="81092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1086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70</c:v>
                </c:pt>
                <c:pt idx="1">
                  <c:v>70</c:v>
                </c:pt>
                <c:pt idx="2">
                  <c:v>70</c:v>
                </c:pt>
                <c:pt idx="3">
                  <c:v>70</c:v>
                </c:pt>
                <c:pt idx="4">
                  <c:v>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956-4B85-9675-5AE5A7B3B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119872"/>
        <c:axId val="811220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35.64</c:v>
                </c:pt>
                <c:pt idx="1">
                  <c:v>37.950000000000003</c:v>
                </c:pt>
                <c:pt idx="2">
                  <c:v>34.92</c:v>
                </c:pt>
                <c:pt idx="3">
                  <c:v>36.44</c:v>
                </c:pt>
                <c:pt idx="4">
                  <c:v>34.29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956-4B85-9675-5AE5A7B3B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119872"/>
        <c:axId val="81122048"/>
      </c:lineChart>
      <c:dateAx>
        <c:axId val="811198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122048"/>
        <c:crosses val="autoZero"/>
        <c:auto val="1"/>
        <c:lblOffset val="100"/>
        <c:baseTimeUnit val="years"/>
      </c:dateAx>
      <c:valAx>
        <c:axId val="811220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11198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F3C-4FC0-849B-9E3B5876A8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177600"/>
        <c:axId val="81183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87.19</c:v>
                </c:pt>
                <c:pt idx="1">
                  <c:v>88.2</c:v>
                </c:pt>
                <c:pt idx="2">
                  <c:v>88.64</c:v>
                </c:pt>
                <c:pt idx="3">
                  <c:v>89.93</c:v>
                </c:pt>
                <c:pt idx="4">
                  <c:v>89.88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F3C-4FC0-849B-9E3B5876A8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177600"/>
        <c:axId val="81183872"/>
      </c:lineChart>
      <c:dateAx>
        <c:axId val="811776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1183872"/>
        <c:crosses val="autoZero"/>
        <c:auto val="1"/>
        <c:lblOffset val="100"/>
        <c:baseTimeUnit val="years"/>
      </c:dateAx>
      <c:valAx>
        <c:axId val="81183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11776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【1,943.90】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【35.35】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【502.45】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="70" zoomScaleNormal="70" workbookViewId="0">
      <selection activeCell="B2" sqref="B2:BZ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9.75" customHeight="1" x14ac:dyDescent="0.15">
      <c r="A3" s="2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9.75" customHeight="1" x14ac:dyDescent="0.15">
      <c r="A4" s="2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2" t="str">
        <f>データ!H6</f>
        <v>山梨県　丹波山村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3" t="s">
        <v>1</v>
      </c>
      <c r="C7" s="43"/>
      <c r="D7" s="43"/>
      <c r="E7" s="43"/>
      <c r="F7" s="43"/>
      <c r="G7" s="43"/>
      <c r="H7" s="43"/>
      <c r="I7" s="43" t="s">
        <v>2</v>
      </c>
      <c r="J7" s="43"/>
      <c r="K7" s="43"/>
      <c r="L7" s="43"/>
      <c r="M7" s="43"/>
      <c r="N7" s="43"/>
      <c r="O7" s="43"/>
      <c r="P7" s="43" t="s">
        <v>3</v>
      </c>
      <c r="Q7" s="43"/>
      <c r="R7" s="43"/>
      <c r="S7" s="43"/>
      <c r="T7" s="43"/>
      <c r="U7" s="43"/>
      <c r="V7" s="43"/>
      <c r="W7" s="43" t="s">
        <v>4</v>
      </c>
      <c r="X7" s="43"/>
      <c r="Y7" s="43"/>
      <c r="Z7" s="43"/>
      <c r="AA7" s="43"/>
      <c r="AB7" s="43"/>
      <c r="AC7" s="43"/>
      <c r="AD7" s="43" t="s">
        <v>5</v>
      </c>
      <c r="AE7" s="43"/>
      <c r="AF7" s="43"/>
      <c r="AG7" s="43"/>
      <c r="AH7" s="43"/>
      <c r="AI7" s="43"/>
      <c r="AJ7" s="43"/>
      <c r="AK7" s="3"/>
      <c r="AL7" s="43" t="s">
        <v>6</v>
      </c>
      <c r="AM7" s="43"/>
      <c r="AN7" s="43"/>
      <c r="AO7" s="43"/>
      <c r="AP7" s="43"/>
      <c r="AQ7" s="43"/>
      <c r="AR7" s="43"/>
      <c r="AS7" s="43"/>
      <c r="AT7" s="43" t="s">
        <v>7</v>
      </c>
      <c r="AU7" s="43"/>
      <c r="AV7" s="43"/>
      <c r="AW7" s="43"/>
      <c r="AX7" s="43"/>
      <c r="AY7" s="43"/>
      <c r="AZ7" s="43"/>
      <c r="BA7" s="43"/>
      <c r="BB7" s="43" t="s">
        <v>8</v>
      </c>
      <c r="BC7" s="43"/>
      <c r="BD7" s="43"/>
      <c r="BE7" s="43"/>
      <c r="BF7" s="43"/>
      <c r="BG7" s="43"/>
      <c r="BH7" s="43"/>
      <c r="BI7" s="43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7" t="str">
        <f>データ!I6</f>
        <v>法非適用</v>
      </c>
      <c r="C8" s="47"/>
      <c r="D8" s="47"/>
      <c r="E8" s="47"/>
      <c r="F8" s="47"/>
      <c r="G8" s="47"/>
      <c r="H8" s="47"/>
      <c r="I8" s="47" t="str">
        <f>データ!J6</f>
        <v>下水道事業</v>
      </c>
      <c r="J8" s="47"/>
      <c r="K8" s="47"/>
      <c r="L8" s="47"/>
      <c r="M8" s="47"/>
      <c r="N8" s="47"/>
      <c r="O8" s="47"/>
      <c r="P8" s="47" t="str">
        <f>データ!K6</f>
        <v>小規模集合排水処理</v>
      </c>
      <c r="Q8" s="47"/>
      <c r="R8" s="47"/>
      <c r="S8" s="47"/>
      <c r="T8" s="47"/>
      <c r="U8" s="47"/>
      <c r="V8" s="47"/>
      <c r="W8" s="47" t="str">
        <f>データ!L6</f>
        <v>I2</v>
      </c>
      <c r="X8" s="47"/>
      <c r="Y8" s="47"/>
      <c r="Z8" s="47"/>
      <c r="AA8" s="47"/>
      <c r="AB8" s="47"/>
      <c r="AC8" s="47"/>
      <c r="AD8" s="48" t="str">
        <f>データ!$M$6</f>
        <v>非設置</v>
      </c>
      <c r="AE8" s="48"/>
      <c r="AF8" s="48"/>
      <c r="AG8" s="48"/>
      <c r="AH8" s="48"/>
      <c r="AI8" s="48"/>
      <c r="AJ8" s="48"/>
      <c r="AK8" s="3"/>
      <c r="AL8" s="49">
        <f>データ!S6</f>
        <v>578</v>
      </c>
      <c r="AM8" s="49"/>
      <c r="AN8" s="49"/>
      <c r="AO8" s="49"/>
      <c r="AP8" s="49"/>
      <c r="AQ8" s="49"/>
      <c r="AR8" s="49"/>
      <c r="AS8" s="49"/>
      <c r="AT8" s="44">
        <f>データ!T6</f>
        <v>101.3</v>
      </c>
      <c r="AU8" s="44"/>
      <c r="AV8" s="44"/>
      <c r="AW8" s="44"/>
      <c r="AX8" s="44"/>
      <c r="AY8" s="44"/>
      <c r="AZ8" s="44"/>
      <c r="BA8" s="44"/>
      <c r="BB8" s="44">
        <f>データ!U6</f>
        <v>5.71</v>
      </c>
      <c r="BC8" s="44"/>
      <c r="BD8" s="44"/>
      <c r="BE8" s="44"/>
      <c r="BF8" s="44"/>
      <c r="BG8" s="44"/>
      <c r="BH8" s="44"/>
      <c r="BI8" s="44"/>
      <c r="BJ8" s="3"/>
      <c r="BK8" s="3"/>
      <c r="BL8" s="45" t="s">
        <v>10</v>
      </c>
      <c r="BM8" s="46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3" t="s">
        <v>12</v>
      </c>
      <c r="C9" s="43"/>
      <c r="D9" s="43"/>
      <c r="E9" s="43"/>
      <c r="F9" s="43"/>
      <c r="G9" s="43"/>
      <c r="H9" s="43"/>
      <c r="I9" s="43" t="s">
        <v>13</v>
      </c>
      <c r="J9" s="43"/>
      <c r="K9" s="43"/>
      <c r="L9" s="43"/>
      <c r="M9" s="43"/>
      <c r="N9" s="43"/>
      <c r="O9" s="43"/>
      <c r="P9" s="43" t="s">
        <v>14</v>
      </c>
      <c r="Q9" s="43"/>
      <c r="R9" s="43"/>
      <c r="S9" s="43"/>
      <c r="T9" s="43"/>
      <c r="U9" s="43"/>
      <c r="V9" s="43"/>
      <c r="W9" s="43" t="s">
        <v>15</v>
      </c>
      <c r="X9" s="43"/>
      <c r="Y9" s="43"/>
      <c r="Z9" s="43"/>
      <c r="AA9" s="43"/>
      <c r="AB9" s="43"/>
      <c r="AC9" s="43"/>
      <c r="AD9" s="43" t="s">
        <v>16</v>
      </c>
      <c r="AE9" s="43"/>
      <c r="AF9" s="43"/>
      <c r="AG9" s="43"/>
      <c r="AH9" s="43"/>
      <c r="AI9" s="43"/>
      <c r="AJ9" s="43"/>
      <c r="AK9" s="3"/>
      <c r="AL9" s="43" t="s">
        <v>17</v>
      </c>
      <c r="AM9" s="43"/>
      <c r="AN9" s="43"/>
      <c r="AO9" s="43"/>
      <c r="AP9" s="43"/>
      <c r="AQ9" s="43"/>
      <c r="AR9" s="43"/>
      <c r="AS9" s="43"/>
      <c r="AT9" s="43" t="s">
        <v>18</v>
      </c>
      <c r="AU9" s="43"/>
      <c r="AV9" s="43"/>
      <c r="AW9" s="43"/>
      <c r="AX9" s="43"/>
      <c r="AY9" s="43"/>
      <c r="AZ9" s="43"/>
      <c r="BA9" s="43"/>
      <c r="BB9" s="43" t="s">
        <v>19</v>
      </c>
      <c r="BC9" s="43"/>
      <c r="BD9" s="43"/>
      <c r="BE9" s="43"/>
      <c r="BF9" s="43"/>
      <c r="BG9" s="43"/>
      <c r="BH9" s="43"/>
      <c r="BI9" s="43"/>
      <c r="BJ9" s="3"/>
      <c r="BK9" s="3"/>
      <c r="BL9" s="50" t="s">
        <v>20</v>
      </c>
      <c r="BM9" s="51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4" t="str">
        <f>データ!N6</f>
        <v>-</v>
      </c>
      <c r="C10" s="44"/>
      <c r="D10" s="44"/>
      <c r="E10" s="44"/>
      <c r="F10" s="44"/>
      <c r="G10" s="44"/>
      <c r="H10" s="44"/>
      <c r="I10" s="44" t="str">
        <f>データ!O6</f>
        <v>該当数値なし</v>
      </c>
      <c r="J10" s="44"/>
      <c r="K10" s="44"/>
      <c r="L10" s="44"/>
      <c r="M10" s="44"/>
      <c r="N10" s="44"/>
      <c r="O10" s="44"/>
      <c r="P10" s="44">
        <f>データ!P6</f>
        <v>2.11</v>
      </c>
      <c r="Q10" s="44"/>
      <c r="R10" s="44"/>
      <c r="S10" s="44"/>
      <c r="T10" s="44"/>
      <c r="U10" s="44"/>
      <c r="V10" s="44"/>
      <c r="W10" s="44">
        <f>データ!Q6</f>
        <v>100</v>
      </c>
      <c r="X10" s="44"/>
      <c r="Y10" s="44"/>
      <c r="Z10" s="44"/>
      <c r="AA10" s="44"/>
      <c r="AB10" s="44"/>
      <c r="AC10" s="44"/>
      <c r="AD10" s="49">
        <f>データ!R6</f>
        <v>1200</v>
      </c>
      <c r="AE10" s="49"/>
      <c r="AF10" s="49"/>
      <c r="AG10" s="49"/>
      <c r="AH10" s="49"/>
      <c r="AI10" s="49"/>
      <c r="AJ10" s="49"/>
      <c r="AK10" s="2"/>
      <c r="AL10" s="49">
        <f>データ!V6</f>
        <v>12</v>
      </c>
      <c r="AM10" s="49"/>
      <c r="AN10" s="49"/>
      <c r="AO10" s="49"/>
      <c r="AP10" s="49"/>
      <c r="AQ10" s="49"/>
      <c r="AR10" s="49"/>
      <c r="AS10" s="49"/>
      <c r="AT10" s="44">
        <f>データ!W6</f>
        <v>0.01</v>
      </c>
      <c r="AU10" s="44"/>
      <c r="AV10" s="44"/>
      <c r="AW10" s="44"/>
      <c r="AX10" s="44"/>
      <c r="AY10" s="44"/>
      <c r="AZ10" s="44"/>
      <c r="BA10" s="44"/>
      <c r="BB10" s="44">
        <f>データ!X6</f>
        <v>1200</v>
      </c>
      <c r="BC10" s="44"/>
      <c r="BD10" s="44"/>
      <c r="BE10" s="44"/>
      <c r="BF10" s="44"/>
      <c r="BG10" s="44"/>
      <c r="BH10" s="44"/>
      <c r="BI10" s="44"/>
      <c r="BJ10" s="2"/>
      <c r="BK10" s="2"/>
      <c r="BL10" s="52" t="s">
        <v>22</v>
      </c>
      <c r="BM10" s="53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4" t="s">
        <v>24</v>
      </c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</row>
    <row r="14" spans="1:78" ht="13.5" customHeight="1" x14ac:dyDescent="0.15">
      <c r="A14" s="2"/>
      <c r="B14" s="56" t="s">
        <v>25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8"/>
      <c r="BK14" s="2"/>
      <c r="BL14" s="62" t="s">
        <v>26</v>
      </c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4"/>
    </row>
    <row r="15" spans="1:78" ht="13.5" customHeight="1" x14ac:dyDescent="0.15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65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8" t="s">
        <v>123</v>
      </c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70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8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70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8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70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8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70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8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70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8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70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8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70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8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70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8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70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8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70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8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70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8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70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8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70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8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70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8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70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8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70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8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70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8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70"/>
    </row>
    <row r="34" spans="1:78" ht="13.5" customHeight="1" x14ac:dyDescent="0.15">
      <c r="A34" s="2"/>
      <c r="B34" s="16"/>
      <c r="C34" s="74" t="s">
        <v>27</v>
      </c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19"/>
      <c r="R34" s="74" t="s">
        <v>28</v>
      </c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19"/>
      <c r="AG34" s="74" t="s">
        <v>29</v>
      </c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19"/>
      <c r="AV34" s="74" t="s">
        <v>30</v>
      </c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18"/>
      <c r="BK34" s="2"/>
      <c r="BL34" s="68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70"/>
    </row>
    <row r="35" spans="1:78" ht="13.5" customHeight="1" x14ac:dyDescent="0.15">
      <c r="A35" s="2"/>
      <c r="B35" s="16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19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19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19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18"/>
      <c r="BK35" s="2"/>
      <c r="BL35" s="68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70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8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70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8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70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8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70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8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70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8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70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8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70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8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70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8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70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71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3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2" t="s">
        <v>31</v>
      </c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5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8" t="s">
        <v>124</v>
      </c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70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8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70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8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70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8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70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8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70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8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70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8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70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8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70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8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70"/>
    </row>
    <row r="56" spans="1:78" ht="13.5" customHeight="1" x14ac:dyDescent="0.15">
      <c r="A56" s="2"/>
      <c r="B56" s="16"/>
      <c r="C56" s="74" t="s">
        <v>32</v>
      </c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19"/>
      <c r="R56" s="74" t="s">
        <v>33</v>
      </c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19"/>
      <c r="AG56" s="74" t="s">
        <v>34</v>
      </c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19"/>
      <c r="AV56" s="74" t="s">
        <v>35</v>
      </c>
      <c r="AW56" s="74"/>
      <c r="AX56" s="74"/>
      <c r="AY56" s="74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18"/>
      <c r="BK56" s="2"/>
      <c r="BL56" s="68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70"/>
    </row>
    <row r="57" spans="1:78" ht="13.5" customHeight="1" x14ac:dyDescent="0.15">
      <c r="A57" s="2"/>
      <c r="B57" s="16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19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19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19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18"/>
      <c r="BK57" s="2"/>
      <c r="BL57" s="68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70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8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70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8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70"/>
    </row>
    <row r="60" spans="1:78" ht="13.5" customHeight="1" x14ac:dyDescent="0.15">
      <c r="A60" s="2"/>
      <c r="B60" s="59" t="s">
        <v>36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68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69"/>
      <c r="BX60" s="69"/>
      <c r="BY60" s="69"/>
      <c r="BZ60" s="70"/>
    </row>
    <row r="61" spans="1:78" ht="13.5" customHeight="1" x14ac:dyDescent="0.15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68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70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8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70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71"/>
      <c r="BM63" s="72"/>
      <c r="BN63" s="72"/>
      <c r="BO63" s="72"/>
      <c r="BP63" s="72"/>
      <c r="BQ63" s="72"/>
      <c r="BR63" s="72"/>
      <c r="BS63" s="72"/>
      <c r="BT63" s="72"/>
      <c r="BU63" s="72"/>
      <c r="BV63" s="72"/>
      <c r="BW63" s="72"/>
      <c r="BX63" s="72"/>
      <c r="BY63" s="72"/>
      <c r="BZ63" s="73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2" t="s">
        <v>37</v>
      </c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5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8" t="s">
        <v>125</v>
      </c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70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8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70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8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70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8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70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8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70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8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70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8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70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8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70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8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70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8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70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8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70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8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  <c r="BX77" s="69"/>
      <c r="BY77" s="69"/>
      <c r="BZ77" s="70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8"/>
      <c r="BM78" s="69"/>
      <c r="BN78" s="69"/>
      <c r="BO78" s="69"/>
      <c r="BP78" s="69"/>
      <c r="BQ78" s="69"/>
      <c r="BR78" s="69"/>
      <c r="BS78" s="69"/>
      <c r="BT78" s="69"/>
      <c r="BU78" s="69"/>
      <c r="BV78" s="69"/>
      <c r="BW78" s="69"/>
      <c r="BX78" s="69"/>
      <c r="BY78" s="69"/>
      <c r="BZ78" s="70"/>
    </row>
    <row r="79" spans="1:78" ht="13.5" customHeight="1" x14ac:dyDescent="0.15">
      <c r="A79" s="2"/>
      <c r="B79" s="16"/>
      <c r="C79" s="74" t="s">
        <v>38</v>
      </c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19"/>
      <c r="V79" s="19"/>
      <c r="W79" s="74" t="s">
        <v>39</v>
      </c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19"/>
      <c r="AP79" s="19"/>
      <c r="AQ79" s="74" t="s">
        <v>40</v>
      </c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17"/>
      <c r="BJ79" s="18"/>
      <c r="BK79" s="2"/>
      <c r="BL79" s="68"/>
      <c r="BM79" s="69"/>
      <c r="BN79" s="69"/>
      <c r="BO79" s="69"/>
      <c r="BP79" s="69"/>
      <c r="BQ79" s="69"/>
      <c r="BR79" s="69"/>
      <c r="BS79" s="69"/>
      <c r="BT79" s="69"/>
      <c r="BU79" s="69"/>
      <c r="BV79" s="69"/>
      <c r="BW79" s="69"/>
      <c r="BX79" s="69"/>
      <c r="BY79" s="69"/>
      <c r="BZ79" s="70"/>
    </row>
    <row r="80" spans="1:78" ht="13.5" customHeight="1" x14ac:dyDescent="0.15">
      <c r="A80" s="2"/>
      <c r="B80" s="16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19"/>
      <c r="V80" s="19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19"/>
      <c r="AP80" s="19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4"/>
      <c r="BG80" s="74"/>
      <c r="BH80" s="74"/>
      <c r="BI80" s="17"/>
      <c r="BJ80" s="18"/>
      <c r="BK80" s="2"/>
      <c r="BL80" s="68"/>
      <c r="BM80" s="69"/>
      <c r="BN80" s="69"/>
      <c r="BO80" s="69"/>
      <c r="BP80" s="69"/>
      <c r="BQ80" s="69"/>
      <c r="BR80" s="69"/>
      <c r="BS80" s="69"/>
      <c r="BT80" s="69"/>
      <c r="BU80" s="69"/>
      <c r="BV80" s="69"/>
      <c r="BW80" s="69"/>
      <c r="BX80" s="69"/>
      <c r="BY80" s="69"/>
      <c r="BZ80" s="70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8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  <c r="BZ81" s="70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1"/>
      <c r="BM82" s="72"/>
      <c r="BN82" s="72"/>
      <c r="BO82" s="72"/>
      <c r="BP82" s="72"/>
      <c r="BQ82" s="72"/>
      <c r="BR82" s="72"/>
      <c r="BS82" s="72"/>
      <c r="BT82" s="72"/>
      <c r="BU82" s="72"/>
      <c r="BV82" s="72"/>
      <c r="BW82" s="72"/>
      <c r="BX82" s="72"/>
      <c r="BY82" s="72"/>
      <c r="BZ82" s="73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5" t="s">
        <v>43</v>
      </c>
      <c r="C85" s="25"/>
      <c r="D85" s="25"/>
      <c r="E85" s="25" t="s">
        <v>44</v>
      </c>
      <c r="F85" s="25" t="s">
        <v>45</v>
      </c>
      <c r="G85" s="25" t="s">
        <v>46</v>
      </c>
      <c r="H85" s="25" t="s">
        <v>47</v>
      </c>
      <c r="I85" s="25" t="s">
        <v>48</v>
      </c>
      <c r="J85" s="25" t="s">
        <v>49</v>
      </c>
      <c r="K85" s="25" t="s">
        <v>50</v>
      </c>
      <c r="L85" s="25" t="s">
        <v>51</v>
      </c>
      <c r="M85" s="25" t="s">
        <v>52</v>
      </c>
      <c r="N85" s="25" t="s">
        <v>53</v>
      </c>
      <c r="O85" s="25" t="s">
        <v>54</v>
      </c>
    </row>
    <row r="86" spans="1:78" hidden="1" x14ac:dyDescent="0.15">
      <c r="B86" s="25"/>
      <c r="C86" s="25"/>
      <c r="D86" s="25"/>
      <c r="E86" s="25" t="str">
        <f>データ!AI6</f>
        <v/>
      </c>
      <c r="F86" s="25" t="s">
        <v>55</v>
      </c>
      <c r="G86" s="25" t="s">
        <v>56</v>
      </c>
      <c r="H86" s="25" t="str">
        <f>データ!BP6</f>
        <v>【1,943.90】</v>
      </c>
      <c r="I86" s="25" t="str">
        <f>データ!CA6</f>
        <v>【37.34】</v>
      </c>
      <c r="J86" s="25" t="str">
        <f>データ!CL6</f>
        <v>【502.45】</v>
      </c>
      <c r="K86" s="25" t="str">
        <f>データ!CW6</f>
        <v>【35.35】</v>
      </c>
      <c r="L86" s="25" t="str">
        <f>データ!DH6</f>
        <v>【89.79】</v>
      </c>
      <c r="M86" s="25" t="s">
        <v>55</v>
      </c>
      <c r="N86" s="25" t="s">
        <v>55</v>
      </c>
      <c r="O86" s="25" t="str">
        <f>データ!EO6</f>
        <v>【0.00】</v>
      </c>
    </row>
  </sheetData>
  <sheetProtection algorithmName="SHA-512" hashValue="2NW/C6deZZ41JKicXXRx7zKbaBut+a5OJHzYbZ+BemfpNb97GqwhkRwJL3idUl632c3Wk8V+nh9MLqVbGP2H9A==" saltValue="kNO3GdpW/qDz2UbAoYjw6w==" spinCount="100000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57</v>
      </c>
      <c r="Y1" s="26">
        <v>1</v>
      </c>
      <c r="Z1" s="26">
        <v>1</v>
      </c>
      <c r="AA1" s="26">
        <v>1</v>
      </c>
      <c r="AB1" s="26">
        <v>1</v>
      </c>
      <c r="AC1" s="26">
        <v>1</v>
      </c>
      <c r="AD1" s="26">
        <v>1</v>
      </c>
      <c r="AE1" s="26">
        <v>1</v>
      </c>
      <c r="AF1" s="26">
        <v>1</v>
      </c>
      <c r="AG1" s="26">
        <v>1</v>
      </c>
      <c r="AH1" s="26">
        <v>1</v>
      </c>
      <c r="AI1" s="26"/>
      <c r="AJ1" s="26">
        <v>1</v>
      </c>
      <c r="AK1" s="26">
        <v>1</v>
      </c>
      <c r="AL1" s="26">
        <v>1</v>
      </c>
      <c r="AM1" s="26">
        <v>1</v>
      </c>
      <c r="AN1" s="26">
        <v>1</v>
      </c>
      <c r="AO1" s="26">
        <v>1</v>
      </c>
      <c r="AP1" s="26">
        <v>1</v>
      </c>
      <c r="AQ1" s="26">
        <v>1</v>
      </c>
      <c r="AR1" s="26">
        <v>1</v>
      </c>
      <c r="AS1" s="26">
        <v>1</v>
      </c>
      <c r="AT1" s="26"/>
      <c r="AU1" s="26">
        <v>1</v>
      </c>
      <c r="AV1" s="26">
        <v>1</v>
      </c>
      <c r="AW1" s="26">
        <v>1</v>
      </c>
      <c r="AX1" s="26">
        <v>1</v>
      </c>
      <c r="AY1" s="26">
        <v>1</v>
      </c>
      <c r="AZ1" s="26">
        <v>1</v>
      </c>
      <c r="BA1" s="26">
        <v>1</v>
      </c>
      <c r="BB1" s="26">
        <v>1</v>
      </c>
      <c r="BC1" s="26">
        <v>1</v>
      </c>
      <c r="BD1" s="26">
        <v>1</v>
      </c>
      <c r="BE1" s="26"/>
      <c r="BF1" s="26">
        <v>1</v>
      </c>
      <c r="BG1" s="26">
        <v>1</v>
      </c>
      <c r="BH1" s="26">
        <v>1</v>
      </c>
      <c r="BI1" s="26">
        <v>1</v>
      </c>
      <c r="BJ1" s="26">
        <v>1</v>
      </c>
      <c r="BK1" s="26">
        <v>1</v>
      </c>
      <c r="BL1" s="26">
        <v>1</v>
      </c>
      <c r="BM1" s="26">
        <v>1</v>
      </c>
      <c r="BN1" s="26">
        <v>1</v>
      </c>
      <c r="BO1" s="26">
        <v>1</v>
      </c>
      <c r="BP1" s="26"/>
      <c r="BQ1" s="26">
        <v>1</v>
      </c>
      <c r="BR1" s="26">
        <v>1</v>
      </c>
      <c r="BS1" s="26">
        <v>1</v>
      </c>
      <c r="BT1" s="26">
        <v>1</v>
      </c>
      <c r="BU1" s="26">
        <v>1</v>
      </c>
      <c r="BV1" s="26">
        <v>1</v>
      </c>
      <c r="BW1" s="26">
        <v>1</v>
      </c>
      <c r="BX1" s="26">
        <v>1</v>
      </c>
      <c r="BY1" s="26">
        <v>1</v>
      </c>
      <c r="BZ1" s="26">
        <v>1</v>
      </c>
      <c r="CA1" s="26"/>
      <c r="CB1" s="26">
        <v>1</v>
      </c>
      <c r="CC1" s="26">
        <v>1</v>
      </c>
      <c r="CD1" s="26">
        <v>1</v>
      </c>
      <c r="CE1" s="26">
        <v>1</v>
      </c>
      <c r="CF1" s="26">
        <v>1</v>
      </c>
      <c r="CG1" s="26">
        <v>1</v>
      </c>
      <c r="CH1" s="26">
        <v>1</v>
      </c>
      <c r="CI1" s="26">
        <v>1</v>
      </c>
      <c r="CJ1" s="26">
        <v>1</v>
      </c>
      <c r="CK1" s="26">
        <v>1</v>
      </c>
      <c r="CL1" s="26"/>
      <c r="CM1" s="26">
        <v>1</v>
      </c>
      <c r="CN1" s="26">
        <v>1</v>
      </c>
      <c r="CO1" s="26">
        <v>1</v>
      </c>
      <c r="CP1" s="26">
        <v>1</v>
      </c>
      <c r="CQ1" s="26">
        <v>1</v>
      </c>
      <c r="CR1" s="26">
        <v>1</v>
      </c>
      <c r="CS1" s="26">
        <v>1</v>
      </c>
      <c r="CT1" s="26">
        <v>1</v>
      </c>
      <c r="CU1" s="26">
        <v>1</v>
      </c>
      <c r="CV1" s="26">
        <v>1</v>
      </c>
      <c r="CW1" s="26"/>
      <c r="CX1" s="26">
        <v>1</v>
      </c>
      <c r="CY1" s="26">
        <v>1</v>
      </c>
      <c r="CZ1" s="26">
        <v>1</v>
      </c>
      <c r="DA1" s="26">
        <v>1</v>
      </c>
      <c r="DB1" s="26">
        <v>1</v>
      </c>
      <c r="DC1" s="26">
        <v>1</v>
      </c>
      <c r="DD1" s="26">
        <v>1</v>
      </c>
      <c r="DE1" s="26">
        <v>1</v>
      </c>
      <c r="DF1" s="26">
        <v>1</v>
      </c>
      <c r="DG1" s="26">
        <v>1</v>
      </c>
      <c r="DH1" s="26"/>
      <c r="DI1" s="26">
        <v>1</v>
      </c>
      <c r="DJ1" s="26">
        <v>1</v>
      </c>
      <c r="DK1" s="26">
        <v>1</v>
      </c>
      <c r="DL1" s="26">
        <v>1</v>
      </c>
      <c r="DM1" s="26">
        <v>1</v>
      </c>
      <c r="DN1" s="26">
        <v>1</v>
      </c>
      <c r="DO1" s="26">
        <v>1</v>
      </c>
      <c r="DP1" s="26">
        <v>1</v>
      </c>
      <c r="DQ1" s="26">
        <v>1</v>
      </c>
      <c r="DR1" s="26">
        <v>1</v>
      </c>
      <c r="DS1" s="26"/>
      <c r="DT1" s="26">
        <v>1</v>
      </c>
      <c r="DU1" s="26">
        <v>1</v>
      </c>
      <c r="DV1" s="26">
        <v>1</v>
      </c>
      <c r="DW1" s="26">
        <v>1</v>
      </c>
      <c r="DX1" s="26">
        <v>1</v>
      </c>
      <c r="DY1" s="26">
        <v>1</v>
      </c>
      <c r="DZ1" s="26">
        <v>1</v>
      </c>
      <c r="EA1" s="26">
        <v>1</v>
      </c>
      <c r="EB1" s="26">
        <v>1</v>
      </c>
      <c r="EC1" s="26">
        <v>1</v>
      </c>
      <c r="ED1" s="26"/>
      <c r="EE1" s="26">
        <v>1</v>
      </c>
      <c r="EF1" s="26">
        <v>1</v>
      </c>
      <c r="EG1" s="26">
        <v>1</v>
      </c>
      <c r="EH1" s="26">
        <v>1</v>
      </c>
      <c r="EI1" s="26">
        <v>1</v>
      </c>
      <c r="EJ1" s="26">
        <v>1</v>
      </c>
      <c r="EK1" s="26">
        <v>1</v>
      </c>
      <c r="EL1" s="26">
        <v>1</v>
      </c>
      <c r="EM1" s="26">
        <v>1</v>
      </c>
      <c r="EN1" s="26">
        <v>1</v>
      </c>
      <c r="EO1" s="26"/>
    </row>
    <row r="2" spans="1:145" x14ac:dyDescent="0.15">
      <c r="A2" s="27" t="s">
        <v>58</v>
      </c>
      <c r="B2" s="27">
        <f>COLUMN()-1</f>
        <v>1</v>
      </c>
      <c r="C2" s="27">
        <f t="shared" ref="C2:BS2" si="0">COLUMN()-1</f>
        <v>2</v>
      </c>
      <c r="D2" s="27">
        <f t="shared" si="0"/>
        <v>3</v>
      </c>
      <c r="E2" s="27">
        <f t="shared" si="0"/>
        <v>4</v>
      </c>
      <c r="F2" s="27">
        <f t="shared" si="0"/>
        <v>5</v>
      </c>
      <c r="G2" s="27">
        <f t="shared" si="0"/>
        <v>6</v>
      </c>
      <c r="H2" s="27">
        <f t="shared" si="0"/>
        <v>7</v>
      </c>
      <c r="I2" s="27">
        <f t="shared" si="0"/>
        <v>8</v>
      </c>
      <c r="J2" s="27">
        <f t="shared" si="0"/>
        <v>9</v>
      </c>
      <c r="K2" s="27">
        <f t="shared" si="0"/>
        <v>10</v>
      </c>
      <c r="L2" s="27">
        <f t="shared" si="0"/>
        <v>11</v>
      </c>
      <c r="M2" s="27">
        <f t="shared" si="0"/>
        <v>12</v>
      </c>
      <c r="N2" s="27">
        <f t="shared" si="0"/>
        <v>13</v>
      </c>
      <c r="O2" s="27">
        <f t="shared" si="0"/>
        <v>14</v>
      </c>
      <c r="P2" s="27">
        <f t="shared" si="0"/>
        <v>15</v>
      </c>
      <c r="Q2" s="27">
        <f t="shared" si="0"/>
        <v>16</v>
      </c>
      <c r="R2" s="27">
        <f t="shared" si="0"/>
        <v>17</v>
      </c>
      <c r="S2" s="27">
        <f t="shared" si="0"/>
        <v>18</v>
      </c>
      <c r="T2" s="27">
        <f t="shared" si="0"/>
        <v>19</v>
      </c>
      <c r="U2" s="27">
        <f t="shared" si="0"/>
        <v>20</v>
      </c>
      <c r="V2" s="27">
        <f t="shared" si="0"/>
        <v>21</v>
      </c>
      <c r="W2" s="27">
        <f t="shared" si="0"/>
        <v>22</v>
      </c>
      <c r="X2" s="27">
        <f t="shared" si="0"/>
        <v>23</v>
      </c>
      <c r="Y2" s="27">
        <f t="shared" si="0"/>
        <v>24</v>
      </c>
      <c r="Z2" s="27">
        <f t="shared" si="0"/>
        <v>25</v>
      </c>
      <c r="AA2" s="27">
        <f t="shared" si="0"/>
        <v>26</v>
      </c>
      <c r="AB2" s="27">
        <f t="shared" si="0"/>
        <v>27</v>
      </c>
      <c r="AC2" s="27">
        <f t="shared" si="0"/>
        <v>28</v>
      </c>
      <c r="AD2" s="27">
        <f t="shared" si="0"/>
        <v>29</v>
      </c>
      <c r="AE2" s="27">
        <f t="shared" si="0"/>
        <v>30</v>
      </c>
      <c r="AF2" s="27">
        <f t="shared" si="0"/>
        <v>31</v>
      </c>
      <c r="AG2" s="27">
        <f t="shared" si="0"/>
        <v>32</v>
      </c>
      <c r="AH2" s="27">
        <f t="shared" si="0"/>
        <v>33</v>
      </c>
      <c r="AI2" s="27">
        <f t="shared" si="0"/>
        <v>34</v>
      </c>
      <c r="AJ2" s="27">
        <f t="shared" si="0"/>
        <v>35</v>
      </c>
      <c r="AK2" s="27">
        <f t="shared" si="0"/>
        <v>36</v>
      </c>
      <c r="AL2" s="27">
        <f t="shared" si="0"/>
        <v>37</v>
      </c>
      <c r="AM2" s="27">
        <f t="shared" si="0"/>
        <v>38</v>
      </c>
      <c r="AN2" s="27">
        <f t="shared" si="0"/>
        <v>39</v>
      </c>
      <c r="AO2" s="27">
        <f t="shared" si="0"/>
        <v>40</v>
      </c>
      <c r="AP2" s="27">
        <f t="shared" si="0"/>
        <v>41</v>
      </c>
      <c r="AQ2" s="27">
        <f t="shared" si="0"/>
        <v>42</v>
      </c>
      <c r="AR2" s="27">
        <f t="shared" si="0"/>
        <v>43</v>
      </c>
      <c r="AS2" s="27">
        <f t="shared" si="0"/>
        <v>44</v>
      </c>
      <c r="AT2" s="27">
        <f t="shared" si="0"/>
        <v>45</v>
      </c>
      <c r="AU2" s="27">
        <f t="shared" si="0"/>
        <v>46</v>
      </c>
      <c r="AV2" s="27">
        <f t="shared" si="0"/>
        <v>47</v>
      </c>
      <c r="AW2" s="27">
        <f t="shared" si="0"/>
        <v>48</v>
      </c>
      <c r="AX2" s="27">
        <f t="shared" si="0"/>
        <v>49</v>
      </c>
      <c r="AY2" s="27">
        <f t="shared" si="0"/>
        <v>50</v>
      </c>
      <c r="AZ2" s="27">
        <f t="shared" si="0"/>
        <v>51</v>
      </c>
      <c r="BA2" s="27">
        <f t="shared" si="0"/>
        <v>52</v>
      </c>
      <c r="BB2" s="27">
        <f t="shared" si="0"/>
        <v>53</v>
      </c>
      <c r="BC2" s="27">
        <f t="shared" si="0"/>
        <v>54</v>
      </c>
      <c r="BD2" s="27">
        <f t="shared" si="0"/>
        <v>55</v>
      </c>
      <c r="BE2" s="27">
        <f t="shared" si="0"/>
        <v>56</v>
      </c>
      <c r="BF2" s="27">
        <f t="shared" si="0"/>
        <v>57</v>
      </c>
      <c r="BG2" s="27">
        <f t="shared" si="0"/>
        <v>58</v>
      </c>
      <c r="BH2" s="27">
        <f t="shared" si="0"/>
        <v>59</v>
      </c>
      <c r="BI2" s="27">
        <f t="shared" si="0"/>
        <v>60</v>
      </c>
      <c r="BJ2" s="27">
        <f t="shared" si="0"/>
        <v>61</v>
      </c>
      <c r="BK2" s="27">
        <f t="shared" si="0"/>
        <v>62</v>
      </c>
      <c r="BL2" s="27">
        <f t="shared" si="0"/>
        <v>63</v>
      </c>
      <c r="BM2" s="27">
        <f t="shared" si="0"/>
        <v>64</v>
      </c>
      <c r="BN2" s="27">
        <f t="shared" si="0"/>
        <v>65</v>
      </c>
      <c r="BO2" s="27">
        <f t="shared" si="0"/>
        <v>66</v>
      </c>
      <c r="BP2" s="27">
        <f t="shared" si="0"/>
        <v>67</v>
      </c>
      <c r="BQ2" s="27">
        <f t="shared" si="0"/>
        <v>68</v>
      </c>
      <c r="BR2" s="27">
        <f t="shared" si="0"/>
        <v>69</v>
      </c>
      <c r="BS2" s="27">
        <f t="shared" si="0"/>
        <v>70</v>
      </c>
      <c r="BT2" s="27">
        <f t="shared" ref="BT2:EE2" si="1">COLUMN()-1</f>
        <v>71</v>
      </c>
      <c r="BU2" s="27">
        <f t="shared" si="1"/>
        <v>72</v>
      </c>
      <c r="BV2" s="27">
        <f t="shared" si="1"/>
        <v>73</v>
      </c>
      <c r="BW2" s="27">
        <f t="shared" si="1"/>
        <v>74</v>
      </c>
      <c r="BX2" s="27">
        <f t="shared" si="1"/>
        <v>75</v>
      </c>
      <c r="BY2" s="27">
        <f t="shared" si="1"/>
        <v>76</v>
      </c>
      <c r="BZ2" s="27">
        <f t="shared" si="1"/>
        <v>77</v>
      </c>
      <c r="CA2" s="27">
        <f t="shared" si="1"/>
        <v>78</v>
      </c>
      <c r="CB2" s="27">
        <f t="shared" si="1"/>
        <v>79</v>
      </c>
      <c r="CC2" s="27">
        <f t="shared" si="1"/>
        <v>80</v>
      </c>
      <c r="CD2" s="27">
        <f t="shared" si="1"/>
        <v>81</v>
      </c>
      <c r="CE2" s="27">
        <f t="shared" si="1"/>
        <v>82</v>
      </c>
      <c r="CF2" s="27">
        <f t="shared" si="1"/>
        <v>83</v>
      </c>
      <c r="CG2" s="27">
        <f t="shared" si="1"/>
        <v>84</v>
      </c>
      <c r="CH2" s="27">
        <f t="shared" si="1"/>
        <v>85</v>
      </c>
      <c r="CI2" s="27">
        <f t="shared" si="1"/>
        <v>86</v>
      </c>
      <c r="CJ2" s="27">
        <f t="shared" si="1"/>
        <v>87</v>
      </c>
      <c r="CK2" s="27">
        <f t="shared" si="1"/>
        <v>88</v>
      </c>
      <c r="CL2" s="27">
        <f t="shared" si="1"/>
        <v>89</v>
      </c>
      <c r="CM2" s="27">
        <f t="shared" si="1"/>
        <v>90</v>
      </c>
      <c r="CN2" s="27">
        <f t="shared" si="1"/>
        <v>91</v>
      </c>
      <c r="CO2" s="27">
        <f t="shared" si="1"/>
        <v>92</v>
      </c>
      <c r="CP2" s="27">
        <f t="shared" si="1"/>
        <v>93</v>
      </c>
      <c r="CQ2" s="27">
        <f t="shared" si="1"/>
        <v>94</v>
      </c>
      <c r="CR2" s="27">
        <f t="shared" si="1"/>
        <v>95</v>
      </c>
      <c r="CS2" s="27">
        <f t="shared" si="1"/>
        <v>96</v>
      </c>
      <c r="CT2" s="27">
        <f t="shared" si="1"/>
        <v>97</v>
      </c>
      <c r="CU2" s="27">
        <f t="shared" si="1"/>
        <v>98</v>
      </c>
      <c r="CV2" s="27">
        <f t="shared" si="1"/>
        <v>99</v>
      </c>
      <c r="CW2" s="27">
        <f t="shared" si="1"/>
        <v>100</v>
      </c>
      <c r="CX2" s="27">
        <f t="shared" si="1"/>
        <v>101</v>
      </c>
      <c r="CY2" s="27">
        <f t="shared" si="1"/>
        <v>102</v>
      </c>
      <c r="CZ2" s="27">
        <f t="shared" si="1"/>
        <v>103</v>
      </c>
      <c r="DA2" s="27">
        <f t="shared" si="1"/>
        <v>104</v>
      </c>
      <c r="DB2" s="27">
        <f t="shared" si="1"/>
        <v>105</v>
      </c>
      <c r="DC2" s="27">
        <f t="shared" si="1"/>
        <v>106</v>
      </c>
      <c r="DD2" s="27">
        <f t="shared" si="1"/>
        <v>107</v>
      </c>
      <c r="DE2" s="27">
        <f t="shared" si="1"/>
        <v>108</v>
      </c>
      <c r="DF2" s="27">
        <f t="shared" si="1"/>
        <v>109</v>
      </c>
      <c r="DG2" s="27">
        <f t="shared" si="1"/>
        <v>110</v>
      </c>
      <c r="DH2" s="27">
        <f t="shared" si="1"/>
        <v>111</v>
      </c>
      <c r="DI2" s="27">
        <f t="shared" si="1"/>
        <v>112</v>
      </c>
      <c r="DJ2" s="27">
        <f t="shared" si="1"/>
        <v>113</v>
      </c>
      <c r="DK2" s="27">
        <f t="shared" si="1"/>
        <v>114</v>
      </c>
      <c r="DL2" s="27">
        <f t="shared" si="1"/>
        <v>115</v>
      </c>
      <c r="DM2" s="27">
        <f t="shared" si="1"/>
        <v>116</v>
      </c>
      <c r="DN2" s="27">
        <f t="shared" si="1"/>
        <v>117</v>
      </c>
      <c r="DO2" s="27">
        <f t="shared" si="1"/>
        <v>118</v>
      </c>
      <c r="DP2" s="27">
        <f t="shared" si="1"/>
        <v>119</v>
      </c>
      <c r="DQ2" s="27">
        <f t="shared" si="1"/>
        <v>120</v>
      </c>
      <c r="DR2" s="27">
        <f t="shared" si="1"/>
        <v>121</v>
      </c>
      <c r="DS2" s="27">
        <f t="shared" si="1"/>
        <v>122</v>
      </c>
      <c r="DT2" s="27">
        <f t="shared" si="1"/>
        <v>123</v>
      </c>
      <c r="DU2" s="27">
        <f t="shared" si="1"/>
        <v>124</v>
      </c>
      <c r="DV2" s="27">
        <f t="shared" si="1"/>
        <v>125</v>
      </c>
      <c r="DW2" s="27">
        <f t="shared" si="1"/>
        <v>126</v>
      </c>
      <c r="DX2" s="27">
        <f t="shared" si="1"/>
        <v>127</v>
      </c>
      <c r="DY2" s="27">
        <f t="shared" si="1"/>
        <v>128</v>
      </c>
      <c r="DZ2" s="27">
        <f t="shared" si="1"/>
        <v>129</v>
      </c>
      <c r="EA2" s="27">
        <f t="shared" si="1"/>
        <v>130</v>
      </c>
      <c r="EB2" s="27">
        <f t="shared" si="1"/>
        <v>131</v>
      </c>
      <c r="EC2" s="27">
        <f t="shared" si="1"/>
        <v>132</v>
      </c>
      <c r="ED2" s="27">
        <f t="shared" si="1"/>
        <v>133</v>
      </c>
      <c r="EE2" s="27">
        <f t="shared" si="1"/>
        <v>134</v>
      </c>
      <c r="EF2" s="27">
        <f t="shared" ref="EF2:EO2" si="2">COLUMN()-1</f>
        <v>135</v>
      </c>
      <c r="EG2" s="27">
        <f t="shared" si="2"/>
        <v>136</v>
      </c>
      <c r="EH2" s="27">
        <f t="shared" si="2"/>
        <v>137</v>
      </c>
      <c r="EI2" s="27">
        <f t="shared" si="2"/>
        <v>138</v>
      </c>
      <c r="EJ2" s="27">
        <f t="shared" si="2"/>
        <v>139</v>
      </c>
      <c r="EK2" s="27">
        <f t="shared" si="2"/>
        <v>140</v>
      </c>
      <c r="EL2" s="27">
        <f t="shared" si="2"/>
        <v>141</v>
      </c>
      <c r="EM2" s="27">
        <f t="shared" si="2"/>
        <v>142</v>
      </c>
      <c r="EN2" s="27">
        <f t="shared" si="2"/>
        <v>143</v>
      </c>
      <c r="EO2" s="27">
        <f t="shared" si="2"/>
        <v>144</v>
      </c>
    </row>
    <row r="3" spans="1:145" x14ac:dyDescent="0.15">
      <c r="A3" s="27" t="s">
        <v>59</v>
      </c>
      <c r="B3" s="28" t="s">
        <v>60</v>
      </c>
      <c r="C3" s="28" t="s">
        <v>61</v>
      </c>
      <c r="D3" s="28" t="s">
        <v>62</v>
      </c>
      <c r="E3" s="28" t="s">
        <v>63</v>
      </c>
      <c r="F3" s="28" t="s">
        <v>64</v>
      </c>
      <c r="G3" s="28" t="s">
        <v>65</v>
      </c>
      <c r="H3" s="76" t="s">
        <v>66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67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68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7" t="s">
        <v>69</v>
      </c>
      <c r="B4" s="29"/>
      <c r="C4" s="29"/>
      <c r="D4" s="29"/>
      <c r="E4" s="29"/>
      <c r="F4" s="29"/>
      <c r="G4" s="29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70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71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72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73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74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75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76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77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78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79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80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7" t="s">
        <v>81</v>
      </c>
      <c r="B5" s="30"/>
      <c r="C5" s="30"/>
      <c r="D5" s="30"/>
      <c r="E5" s="30"/>
      <c r="F5" s="30"/>
      <c r="G5" s="30"/>
      <c r="H5" s="31" t="s">
        <v>82</v>
      </c>
      <c r="I5" s="31" t="s">
        <v>83</v>
      </c>
      <c r="J5" s="31" t="s">
        <v>84</v>
      </c>
      <c r="K5" s="31" t="s">
        <v>85</v>
      </c>
      <c r="L5" s="31" t="s">
        <v>86</v>
      </c>
      <c r="M5" s="31" t="s">
        <v>5</v>
      </c>
      <c r="N5" s="31" t="s">
        <v>87</v>
      </c>
      <c r="O5" s="31" t="s">
        <v>88</v>
      </c>
      <c r="P5" s="31" t="s">
        <v>89</v>
      </c>
      <c r="Q5" s="31" t="s">
        <v>90</v>
      </c>
      <c r="R5" s="31" t="s">
        <v>91</v>
      </c>
      <c r="S5" s="31" t="s">
        <v>92</v>
      </c>
      <c r="T5" s="31" t="s">
        <v>93</v>
      </c>
      <c r="U5" s="31" t="s">
        <v>94</v>
      </c>
      <c r="V5" s="31" t="s">
        <v>95</v>
      </c>
      <c r="W5" s="31" t="s">
        <v>96</v>
      </c>
      <c r="X5" s="31" t="s">
        <v>97</v>
      </c>
      <c r="Y5" s="31" t="s">
        <v>98</v>
      </c>
      <c r="Z5" s="31" t="s">
        <v>99</v>
      </c>
      <c r="AA5" s="31" t="s">
        <v>100</v>
      </c>
      <c r="AB5" s="31" t="s">
        <v>101</v>
      </c>
      <c r="AC5" s="31" t="s">
        <v>102</v>
      </c>
      <c r="AD5" s="31" t="s">
        <v>103</v>
      </c>
      <c r="AE5" s="31" t="s">
        <v>104</v>
      </c>
      <c r="AF5" s="31" t="s">
        <v>105</v>
      </c>
      <c r="AG5" s="31" t="s">
        <v>106</v>
      </c>
      <c r="AH5" s="31" t="s">
        <v>107</v>
      </c>
      <c r="AI5" s="31" t="s">
        <v>43</v>
      </c>
      <c r="AJ5" s="31" t="s">
        <v>98</v>
      </c>
      <c r="AK5" s="31" t="s">
        <v>99</v>
      </c>
      <c r="AL5" s="31" t="s">
        <v>100</v>
      </c>
      <c r="AM5" s="31" t="s">
        <v>101</v>
      </c>
      <c r="AN5" s="31" t="s">
        <v>102</v>
      </c>
      <c r="AO5" s="31" t="s">
        <v>103</v>
      </c>
      <c r="AP5" s="31" t="s">
        <v>104</v>
      </c>
      <c r="AQ5" s="31" t="s">
        <v>105</v>
      </c>
      <c r="AR5" s="31" t="s">
        <v>106</v>
      </c>
      <c r="AS5" s="31" t="s">
        <v>107</v>
      </c>
      <c r="AT5" s="31" t="s">
        <v>108</v>
      </c>
      <c r="AU5" s="31" t="s">
        <v>98</v>
      </c>
      <c r="AV5" s="31" t="s">
        <v>99</v>
      </c>
      <c r="AW5" s="31" t="s">
        <v>100</v>
      </c>
      <c r="AX5" s="31" t="s">
        <v>101</v>
      </c>
      <c r="AY5" s="31" t="s">
        <v>102</v>
      </c>
      <c r="AZ5" s="31" t="s">
        <v>103</v>
      </c>
      <c r="BA5" s="31" t="s">
        <v>104</v>
      </c>
      <c r="BB5" s="31" t="s">
        <v>105</v>
      </c>
      <c r="BC5" s="31" t="s">
        <v>106</v>
      </c>
      <c r="BD5" s="31" t="s">
        <v>107</v>
      </c>
      <c r="BE5" s="31" t="s">
        <v>108</v>
      </c>
      <c r="BF5" s="31" t="s">
        <v>98</v>
      </c>
      <c r="BG5" s="31" t="s">
        <v>99</v>
      </c>
      <c r="BH5" s="31" t="s">
        <v>100</v>
      </c>
      <c r="BI5" s="31" t="s">
        <v>101</v>
      </c>
      <c r="BJ5" s="31" t="s">
        <v>102</v>
      </c>
      <c r="BK5" s="31" t="s">
        <v>103</v>
      </c>
      <c r="BL5" s="31" t="s">
        <v>104</v>
      </c>
      <c r="BM5" s="31" t="s">
        <v>105</v>
      </c>
      <c r="BN5" s="31" t="s">
        <v>106</v>
      </c>
      <c r="BO5" s="31" t="s">
        <v>107</v>
      </c>
      <c r="BP5" s="31" t="s">
        <v>108</v>
      </c>
      <c r="BQ5" s="31" t="s">
        <v>98</v>
      </c>
      <c r="BR5" s="31" t="s">
        <v>99</v>
      </c>
      <c r="BS5" s="31" t="s">
        <v>100</v>
      </c>
      <c r="BT5" s="31" t="s">
        <v>101</v>
      </c>
      <c r="BU5" s="31" t="s">
        <v>102</v>
      </c>
      <c r="BV5" s="31" t="s">
        <v>103</v>
      </c>
      <c r="BW5" s="31" t="s">
        <v>104</v>
      </c>
      <c r="BX5" s="31" t="s">
        <v>105</v>
      </c>
      <c r="BY5" s="31" t="s">
        <v>106</v>
      </c>
      <c r="BZ5" s="31" t="s">
        <v>107</v>
      </c>
      <c r="CA5" s="31" t="s">
        <v>108</v>
      </c>
      <c r="CB5" s="31" t="s">
        <v>98</v>
      </c>
      <c r="CC5" s="31" t="s">
        <v>99</v>
      </c>
      <c r="CD5" s="31" t="s">
        <v>100</v>
      </c>
      <c r="CE5" s="31" t="s">
        <v>101</v>
      </c>
      <c r="CF5" s="31" t="s">
        <v>102</v>
      </c>
      <c r="CG5" s="31" t="s">
        <v>103</v>
      </c>
      <c r="CH5" s="31" t="s">
        <v>104</v>
      </c>
      <c r="CI5" s="31" t="s">
        <v>105</v>
      </c>
      <c r="CJ5" s="31" t="s">
        <v>106</v>
      </c>
      <c r="CK5" s="31" t="s">
        <v>107</v>
      </c>
      <c r="CL5" s="31" t="s">
        <v>108</v>
      </c>
      <c r="CM5" s="31" t="s">
        <v>98</v>
      </c>
      <c r="CN5" s="31" t="s">
        <v>99</v>
      </c>
      <c r="CO5" s="31" t="s">
        <v>100</v>
      </c>
      <c r="CP5" s="31" t="s">
        <v>101</v>
      </c>
      <c r="CQ5" s="31" t="s">
        <v>102</v>
      </c>
      <c r="CR5" s="31" t="s">
        <v>103</v>
      </c>
      <c r="CS5" s="31" t="s">
        <v>104</v>
      </c>
      <c r="CT5" s="31" t="s">
        <v>105</v>
      </c>
      <c r="CU5" s="31" t="s">
        <v>106</v>
      </c>
      <c r="CV5" s="31" t="s">
        <v>107</v>
      </c>
      <c r="CW5" s="31" t="s">
        <v>108</v>
      </c>
      <c r="CX5" s="31" t="s">
        <v>98</v>
      </c>
      <c r="CY5" s="31" t="s">
        <v>99</v>
      </c>
      <c r="CZ5" s="31" t="s">
        <v>100</v>
      </c>
      <c r="DA5" s="31" t="s">
        <v>101</v>
      </c>
      <c r="DB5" s="31" t="s">
        <v>102</v>
      </c>
      <c r="DC5" s="31" t="s">
        <v>103</v>
      </c>
      <c r="DD5" s="31" t="s">
        <v>104</v>
      </c>
      <c r="DE5" s="31" t="s">
        <v>105</v>
      </c>
      <c r="DF5" s="31" t="s">
        <v>106</v>
      </c>
      <c r="DG5" s="31" t="s">
        <v>107</v>
      </c>
      <c r="DH5" s="31" t="s">
        <v>108</v>
      </c>
      <c r="DI5" s="31" t="s">
        <v>98</v>
      </c>
      <c r="DJ5" s="31" t="s">
        <v>99</v>
      </c>
      <c r="DK5" s="31" t="s">
        <v>100</v>
      </c>
      <c r="DL5" s="31" t="s">
        <v>101</v>
      </c>
      <c r="DM5" s="31" t="s">
        <v>102</v>
      </c>
      <c r="DN5" s="31" t="s">
        <v>103</v>
      </c>
      <c r="DO5" s="31" t="s">
        <v>104</v>
      </c>
      <c r="DP5" s="31" t="s">
        <v>105</v>
      </c>
      <c r="DQ5" s="31" t="s">
        <v>106</v>
      </c>
      <c r="DR5" s="31" t="s">
        <v>107</v>
      </c>
      <c r="DS5" s="31" t="s">
        <v>108</v>
      </c>
      <c r="DT5" s="31" t="s">
        <v>98</v>
      </c>
      <c r="DU5" s="31" t="s">
        <v>99</v>
      </c>
      <c r="DV5" s="31" t="s">
        <v>100</v>
      </c>
      <c r="DW5" s="31" t="s">
        <v>101</v>
      </c>
      <c r="DX5" s="31" t="s">
        <v>102</v>
      </c>
      <c r="DY5" s="31" t="s">
        <v>103</v>
      </c>
      <c r="DZ5" s="31" t="s">
        <v>104</v>
      </c>
      <c r="EA5" s="31" t="s">
        <v>105</v>
      </c>
      <c r="EB5" s="31" t="s">
        <v>106</v>
      </c>
      <c r="EC5" s="31" t="s">
        <v>107</v>
      </c>
      <c r="ED5" s="31" t="s">
        <v>108</v>
      </c>
      <c r="EE5" s="31" t="s">
        <v>98</v>
      </c>
      <c r="EF5" s="31" t="s">
        <v>99</v>
      </c>
      <c r="EG5" s="31" t="s">
        <v>100</v>
      </c>
      <c r="EH5" s="31" t="s">
        <v>101</v>
      </c>
      <c r="EI5" s="31" t="s">
        <v>102</v>
      </c>
      <c r="EJ5" s="31" t="s">
        <v>103</v>
      </c>
      <c r="EK5" s="31" t="s">
        <v>104</v>
      </c>
      <c r="EL5" s="31" t="s">
        <v>105</v>
      </c>
      <c r="EM5" s="31" t="s">
        <v>106</v>
      </c>
      <c r="EN5" s="31" t="s">
        <v>107</v>
      </c>
      <c r="EO5" s="31" t="s">
        <v>108</v>
      </c>
    </row>
    <row r="6" spans="1:145" s="35" customFormat="1" x14ac:dyDescent="0.15">
      <c r="A6" s="27" t="s">
        <v>109</v>
      </c>
      <c r="B6" s="32">
        <f>B7</f>
        <v>2017</v>
      </c>
      <c r="C6" s="32">
        <f t="shared" ref="C6:X6" si="3">C7</f>
        <v>194433</v>
      </c>
      <c r="D6" s="32">
        <f t="shared" si="3"/>
        <v>47</v>
      </c>
      <c r="E6" s="32">
        <f t="shared" si="3"/>
        <v>17</v>
      </c>
      <c r="F6" s="32">
        <f t="shared" si="3"/>
        <v>9</v>
      </c>
      <c r="G6" s="32">
        <f t="shared" si="3"/>
        <v>0</v>
      </c>
      <c r="H6" s="32" t="str">
        <f t="shared" si="3"/>
        <v>山梨県　丹波山村</v>
      </c>
      <c r="I6" s="32" t="str">
        <f t="shared" si="3"/>
        <v>法非適用</v>
      </c>
      <c r="J6" s="32" t="str">
        <f t="shared" si="3"/>
        <v>下水道事業</v>
      </c>
      <c r="K6" s="32" t="str">
        <f t="shared" si="3"/>
        <v>小規模集合排水処理</v>
      </c>
      <c r="L6" s="32" t="str">
        <f t="shared" si="3"/>
        <v>I2</v>
      </c>
      <c r="M6" s="32" t="str">
        <f t="shared" si="3"/>
        <v>非設置</v>
      </c>
      <c r="N6" s="33" t="str">
        <f t="shared" si="3"/>
        <v>-</v>
      </c>
      <c r="O6" s="33" t="str">
        <f t="shared" si="3"/>
        <v>該当数値なし</v>
      </c>
      <c r="P6" s="33">
        <f t="shared" si="3"/>
        <v>2.11</v>
      </c>
      <c r="Q6" s="33">
        <f t="shared" si="3"/>
        <v>100</v>
      </c>
      <c r="R6" s="33">
        <f t="shared" si="3"/>
        <v>1200</v>
      </c>
      <c r="S6" s="33">
        <f t="shared" si="3"/>
        <v>578</v>
      </c>
      <c r="T6" s="33">
        <f t="shared" si="3"/>
        <v>101.3</v>
      </c>
      <c r="U6" s="33">
        <f t="shared" si="3"/>
        <v>5.71</v>
      </c>
      <c r="V6" s="33">
        <f t="shared" si="3"/>
        <v>12</v>
      </c>
      <c r="W6" s="33">
        <f t="shared" si="3"/>
        <v>0.01</v>
      </c>
      <c r="X6" s="33">
        <f t="shared" si="3"/>
        <v>1200</v>
      </c>
      <c r="Y6" s="34">
        <f>IF(Y7="",NA(),Y7)</f>
        <v>86.72</v>
      </c>
      <c r="Z6" s="34">
        <f t="shared" ref="Z6:AH6" si="4">IF(Z7="",NA(),Z7)</f>
        <v>85.42</v>
      </c>
      <c r="AA6" s="34">
        <f t="shared" si="4"/>
        <v>85.07</v>
      </c>
      <c r="AB6" s="34">
        <f t="shared" si="4"/>
        <v>84.74</v>
      </c>
      <c r="AC6" s="34">
        <f t="shared" si="4"/>
        <v>84.37</v>
      </c>
      <c r="AD6" s="33" t="e">
        <f t="shared" si="4"/>
        <v>#N/A</v>
      </c>
      <c r="AE6" s="33" t="e">
        <f t="shared" si="4"/>
        <v>#N/A</v>
      </c>
      <c r="AF6" s="33" t="e">
        <f t="shared" si="4"/>
        <v>#N/A</v>
      </c>
      <c r="AG6" s="33" t="e">
        <f t="shared" si="4"/>
        <v>#N/A</v>
      </c>
      <c r="AH6" s="33" t="e">
        <f t="shared" si="4"/>
        <v>#N/A</v>
      </c>
      <c r="AI6" s="33" t="str">
        <f>IF(AI7="","",IF(AI7="-","【-】","【"&amp;SUBSTITUTE(TEXT(AI7,"#,##0.00"),"-","△")&amp;"】"))</f>
        <v/>
      </c>
      <c r="AJ6" s="33" t="e">
        <f>IF(AJ7="",NA(),AJ7)</f>
        <v>#N/A</v>
      </c>
      <c r="AK6" s="33" t="e">
        <f t="shared" ref="AK6:AS6" si="5">IF(AK7="",NA(),AK7)</f>
        <v>#N/A</v>
      </c>
      <c r="AL6" s="33" t="e">
        <f t="shared" si="5"/>
        <v>#N/A</v>
      </c>
      <c r="AM6" s="33" t="e">
        <f t="shared" si="5"/>
        <v>#N/A</v>
      </c>
      <c r="AN6" s="33" t="e">
        <f t="shared" si="5"/>
        <v>#N/A</v>
      </c>
      <c r="AO6" s="33" t="e">
        <f t="shared" si="5"/>
        <v>#N/A</v>
      </c>
      <c r="AP6" s="33" t="e">
        <f t="shared" si="5"/>
        <v>#N/A</v>
      </c>
      <c r="AQ6" s="33" t="e">
        <f t="shared" si="5"/>
        <v>#N/A</v>
      </c>
      <c r="AR6" s="33" t="e">
        <f t="shared" si="5"/>
        <v>#N/A</v>
      </c>
      <c r="AS6" s="33" t="e">
        <f t="shared" si="5"/>
        <v>#N/A</v>
      </c>
      <c r="AT6" s="33" t="str">
        <f>IF(AT7="","",IF(AT7="-","【-】","【"&amp;SUBSTITUTE(TEXT(AT7,"#,##0.00"),"-","△")&amp;"】"))</f>
        <v/>
      </c>
      <c r="AU6" s="33" t="e">
        <f>IF(AU7="",NA(),AU7)</f>
        <v>#N/A</v>
      </c>
      <c r="AV6" s="33" t="e">
        <f t="shared" ref="AV6:BD6" si="6">IF(AV7="",NA(),AV7)</f>
        <v>#N/A</v>
      </c>
      <c r="AW6" s="33" t="e">
        <f t="shared" si="6"/>
        <v>#N/A</v>
      </c>
      <c r="AX6" s="33" t="e">
        <f t="shared" si="6"/>
        <v>#N/A</v>
      </c>
      <c r="AY6" s="33" t="e">
        <f t="shared" si="6"/>
        <v>#N/A</v>
      </c>
      <c r="AZ6" s="33" t="e">
        <f t="shared" si="6"/>
        <v>#N/A</v>
      </c>
      <c r="BA6" s="33" t="e">
        <f t="shared" si="6"/>
        <v>#N/A</v>
      </c>
      <c r="BB6" s="33" t="e">
        <f t="shared" si="6"/>
        <v>#N/A</v>
      </c>
      <c r="BC6" s="33" t="e">
        <f t="shared" si="6"/>
        <v>#N/A</v>
      </c>
      <c r="BD6" s="33" t="e">
        <f t="shared" si="6"/>
        <v>#N/A</v>
      </c>
      <c r="BE6" s="33" t="str">
        <f>IF(BE7="","",IF(BE7="-","【-】","【"&amp;SUBSTITUTE(TEXT(BE7,"#,##0.00"),"-","△")&amp;"】"))</f>
        <v/>
      </c>
      <c r="BF6" s="34">
        <f>IF(BF7="",NA(),BF7)</f>
        <v>26495.24</v>
      </c>
      <c r="BG6" s="34">
        <f t="shared" ref="BG6:BO6" si="7">IF(BG7="",NA(),BG7)</f>
        <v>24861.22</v>
      </c>
      <c r="BH6" s="34">
        <f t="shared" si="7"/>
        <v>25627.07</v>
      </c>
      <c r="BI6" s="34">
        <f t="shared" si="7"/>
        <v>25659.35</v>
      </c>
      <c r="BJ6" s="34">
        <f t="shared" si="7"/>
        <v>23557.72</v>
      </c>
      <c r="BK6" s="34">
        <f t="shared" si="7"/>
        <v>3189.89</v>
      </c>
      <c r="BL6" s="34">
        <f t="shared" si="7"/>
        <v>2585.83</v>
      </c>
      <c r="BM6" s="34">
        <f t="shared" si="7"/>
        <v>2464.06</v>
      </c>
      <c r="BN6" s="34">
        <f t="shared" si="7"/>
        <v>1914.94</v>
      </c>
      <c r="BO6" s="34">
        <f t="shared" si="7"/>
        <v>1759.36</v>
      </c>
      <c r="BP6" s="33" t="str">
        <f>IF(BP7="","",IF(BP7="-","【-】","【"&amp;SUBSTITUTE(TEXT(BP7,"#,##0.00"),"-","△")&amp;"】"))</f>
        <v>【1,943.90】</v>
      </c>
      <c r="BQ6" s="34">
        <f>IF(BQ7="",NA(),BQ7)</f>
        <v>4.6100000000000003</v>
      </c>
      <c r="BR6" s="34">
        <f t="shared" ref="BR6:BZ6" si="8">IF(BR7="",NA(),BR7)</f>
        <v>5.6</v>
      </c>
      <c r="BS6" s="34">
        <f t="shared" si="8"/>
        <v>5.07</v>
      </c>
      <c r="BT6" s="34">
        <f t="shared" si="8"/>
        <v>4.6900000000000004</v>
      </c>
      <c r="BU6" s="34">
        <f t="shared" si="8"/>
        <v>5.48</v>
      </c>
      <c r="BV6" s="34">
        <f t="shared" si="8"/>
        <v>27.92</v>
      </c>
      <c r="BW6" s="34">
        <f t="shared" si="8"/>
        <v>31.45</v>
      </c>
      <c r="BX6" s="34">
        <f t="shared" si="8"/>
        <v>32.909999999999997</v>
      </c>
      <c r="BY6" s="34">
        <f t="shared" si="8"/>
        <v>34.020000000000003</v>
      </c>
      <c r="BZ6" s="34">
        <f t="shared" si="8"/>
        <v>37.200000000000003</v>
      </c>
      <c r="CA6" s="33" t="str">
        <f>IF(CA7="","",IF(CA7="-","【-】","【"&amp;SUBSTITUTE(TEXT(CA7,"#,##0.00"),"-","△")&amp;"】"))</f>
        <v>【37.34】</v>
      </c>
      <c r="CB6" s="34">
        <f>IF(CB7="",NA(),CB7)</f>
        <v>2275.71</v>
      </c>
      <c r="CC6" s="34">
        <f t="shared" ref="CC6:CK6" si="9">IF(CC7="",NA(),CC7)</f>
        <v>1875</v>
      </c>
      <c r="CD6" s="34">
        <f t="shared" si="9"/>
        <v>2018.46</v>
      </c>
      <c r="CE6" s="34">
        <f t="shared" si="9"/>
        <v>2124.6999999999998</v>
      </c>
      <c r="CF6" s="34">
        <f t="shared" si="9"/>
        <v>2775.03</v>
      </c>
      <c r="CG6" s="34">
        <f t="shared" si="9"/>
        <v>602.87</v>
      </c>
      <c r="CH6" s="34">
        <f t="shared" si="9"/>
        <v>588.54999999999995</v>
      </c>
      <c r="CI6" s="34">
        <f t="shared" si="9"/>
        <v>561.54</v>
      </c>
      <c r="CJ6" s="34">
        <f t="shared" si="9"/>
        <v>553.77</v>
      </c>
      <c r="CK6" s="34">
        <f t="shared" si="9"/>
        <v>508.64</v>
      </c>
      <c r="CL6" s="33" t="str">
        <f>IF(CL7="","",IF(CL7="-","【-】","【"&amp;SUBSTITUTE(TEXT(CL7,"#,##0.00"),"-","△")&amp;"】"))</f>
        <v>【502.45】</v>
      </c>
      <c r="CM6" s="34">
        <f>IF(CM7="",NA(),CM7)</f>
        <v>70</v>
      </c>
      <c r="CN6" s="34">
        <f t="shared" ref="CN6:CV6" si="10">IF(CN7="",NA(),CN7)</f>
        <v>70</v>
      </c>
      <c r="CO6" s="34">
        <f t="shared" si="10"/>
        <v>70</v>
      </c>
      <c r="CP6" s="34">
        <f t="shared" si="10"/>
        <v>70</v>
      </c>
      <c r="CQ6" s="34">
        <f t="shared" si="10"/>
        <v>70</v>
      </c>
      <c r="CR6" s="34">
        <f t="shared" si="10"/>
        <v>35.64</v>
      </c>
      <c r="CS6" s="34">
        <f t="shared" si="10"/>
        <v>37.950000000000003</v>
      </c>
      <c r="CT6" s="34">
        <f t="shared" si="10"/>
        <v>34.92</v>
      </c>
      <c r="CU6" s="34">
        <f t="shared" si="10"/>
        <v>36.44</v>
      </c>
      <c r="CV6" s="34">
        <f t="shared" si="10"/>
        <v>34.29</v>
      </c>
      <c r="CW6" s="33" t="str">
        <f>IF(CW7="","",IF(CW7="-","【-】","【"&amp;SUBSTITUTE(TEXT(CW7,"#,##0.00"),"-","△")&amp;"】"))</f>
        <v>【35.35】</v>
      </c>
      <c r="CX6" s="34">
        <f>IF(CX7="",NA(),CX7)</f>
        <v>100</v>
      </c>
      <c r="CY6" s="34">
        <f t="shared" ref="CY6:DG6" si="11">IF(CY7="",NA(),CY7)</f>
        <v>100</v>
      </c>
      <c r="CZ6" s="34">
        <f t="shared" si="11"/>
        <v>100</v>
      </c>
      <c r="DA6" s="34">
        <f t="shared" si="11"/>
        <v>100</v>
      </c>
      <c r="DB6" s="34">
        <f t="shared" si="11"/>
        <v>100</v>
      </c>
      <c r="DC6" s="34">
        <f t="shared" si="11"/>
        <v>87.19</v>
      </c>
      <c r="DD6" s="34">
        <f t="shared" si="11"/>
        <v>88.2</v>
      </c>
      <c r="DE6" s="34">
        <f t="shared" si="11"/>
        <v>88.64</v>
      </c>
      <c r="DF6" s="34">
        <f t="shared" si="11"/>
        <v>89.93</v>
      </c>
      <c r="DG6" s="34">
        <f t="shared" si="11"/>
        <v>89.88</v>
      </c>
      <c r="DH6" s="33" t="str">
        <f>IF(DH7="","",IF(DH7="-","【-】","【"&amp;SUBSTITUTE(TEXT(DH7,"#,##0.00"),"-","△")&amp;"】"))</f>
        <v>【89.79】</v>
      </c>
      <c r="DI6" s="33" t="e">
        <f>IF(DI7="",NA(),DI7)</f>
        <v>#N/A</v>
      </c>
      <c r="DJ6" s="33" t="e">
        <f t="shared" ref="DJ6:DR6" si="12">IF(DJ7="",NA(),DJ7)</f>
        <v>#N/A</v>
      </c>
      <c r="DK6" s="33" t="e">
        <f t="shared" si="12"/>
        <v>#N/A</v>
      </c>
      <c r="DL6" s="33" t="e">
        <f t="shared" si="12"/>
        <v>#N/A</v>
      </c>
      <c r="DM6" s="33" t="e">
        <f t="shared" si="12"/>
        <v>#N/A</v>
      </c>
      <c r="DN6" s="33" t="e">
        <f t="shared" si="12"/>
        <v>#N/A</v>
      </c>
      <c r="DO6" s="33" t="e">
        <f t="shared" si="12"/>
        <v>#N/A</v>
      </c>
      <c r="DP6" s="33" t="e">
        <f t="shared" si="12"/>
        <v>#N/A</v>
      </c>
      <c r="DQ6" s="33" t="e">
        <f t="shared" si="12"/>
        <v>#N/A</v>
      </c>
      <c r="DR6" s="33" t="e">
        <f t="shared" si="12"/>
        <v>#N/A</v>
      </c>
      <c r="DS6" s="33" t="str">
        <f>IF(DS7="","",IF(DS7="-","【-】","【"&amp;SUBSTITUTE(TEXT(DS7,"#,##0.00"),"-","△")&amp;"】"))</f>
        <v/>
      </c>
      <c r="DT6" s="33" t="e">
        <f>IF(DT7="",NA(),DT7)</f>
        <v>#N/A</v>
      </c>
      <c r="DU6" s="33" t="e">
        <f t="shared" ref="DU6:EC6" si="13">IF(DU7="",NA(),DU7)</f>
        <v>#N/A</v>
      </c>
      <c r="DV6" s="33" t="e">
        <f t="shared" si="13"/>
        <v>#N/A</v>
      </c>
      <c r="DW6" s="33" t="e">
        <f t="shared" si="13"/>
        <v>#N/A</v>
      </c>
      <c r="DX6" s="33" t="e">
        <f t="shared" si="13"/>
        <v>#N/A</v>
      </c>
      <c r="DY6" s="33" t="e">
        <f t="shared" si="13"/>
        <v>#N/A</v>
      </c>
      <c r="DZ6" s="33" t="e">
        <f t="shared" si="13"/>
        <v>#N/A</v>
      </c>
      <c r="EA6" s="33" t="e">
        <f t="shared" si="13"/>
        <v>#N/A</v>
      </c>
      <c r="EB6" s="33" t="e">
        <f t="shared" si="13"/>
        <v>#N/A</v>
      </c>
      <c r="EC6" s="33" t="e">
        <f t="shared" si="13"/>
        <v>#N/A</v>
      </c>
      <c r="ED6" s="33" t="str">
        <f>IF(ED7="","",IF(ED7="-","【-】","【"&amp;SUBSTITUTE(TEXT(ED7,"#,##0.00"),"-","△")&amp;"】"))</f>
        <v/>
      </c>
      <c r="EE6" s="33">
        <f>IF(EE7="",NA(),EE7)</f>
        <v>0</v>
      </c>
      <c r="EF6" s="33">
        <f t="shared" ref="EF6:EN6" si="14">IF(EF7="",NA(),EF7)</f>
        <v>0</v>
      </c>
      <c r="EG6" s="33">
        <f t="shared" si="14"/>
        <v>0</v>
      </c>
      <c r="EH6" s="33">
        <f t="shared" si="14"/>
        <v>0</v>
      </c>
      <c r="EI6" s="33">
        <f t="shared" si="14"/>
        <v>0</v>
      </c>
      <c r="EJ6" s="33">
        <f t="shared" si="14"/>
        <v>0</v>
      </c>
      <c r="EK6" s="34">
        <f t="shared" si="14"/>
        <v>0.01</v>
      </c>
      <c r="EL6" s="33">
        <f t="shared" si="14"/>
        <v>0</v>
      </c>
      <c r="EM6" s="34">
        <f t="shared" si="14"/>
        <v>0.01</v>
      </c>
      <c r="EN6" s="33">
        <f t="shared" si="14"/>
        <v>0</v>
      </c>
      <c r="EO6" s="33" t="str">
        <f>IF(EO7="","",IF(EO7="-","【-】","【"&amp;SUBSTITUTE(TEXT(EO7,"#,##0.00"),"-","△")&amp;"】"))</f>
        <v>【0.00】</v>
      </c>
    </row>
    <row r="7" spans="1:145" s="35" customFormat="1" x14ac:dyDescent="0.15">
      <c r="A7" s="27"/>
      <c r="B7" s="36">
        <v>2017</v>
      </c>
      <c r="C7" s="36">
        <v>194433</v>
      </c>
      <c r="D7" s="36">
        <v>47</v>
      </c>
      <c r="E7" s="36">
        <v>17</v>
      </c>
      <c r="F7" s="36">
        <v>9</v>
      </c>
      <c r="G7" s="36">
        <v>0</v>
      </c>
      <c r="H7" s="36" t="s">
        <v>110</v>
      </c>
      <c r="I7" s="36" t="s">
        <v>111</v>
      </c>
      <c r="J7" s="36" t="s">
        <v>112</v>
      </c>
      <c r="K7" s="36" t="s">
        <v>113</v>
      </c>
      <c r="L7" s="36" t="s">
        <v>114</v>
      </c>
      <c r="M7" s="36" t="s">
        <v>115</v>
      </c>
      <c r="N7" s="37" t="s">
        <v>116</v>
      </c>
      <c r="O7" s="37" t="s">
        <v>117</v>
      </c>
      <c r="P7" s="37">
        <v>2.11</v>
      </c>
      <c r="Q7" s="37">
        <v>100</v>
      </c>
      <c r="R7" s="37">
        <v>1200</v>
      </c>
      <c r="S7" s="37">
        <v>578</v>
      </c>
      <c r="T7" s="37">
        <v>101.3</v>
      </c>
      <c r="U7" s="37">
        <v>5.71</v>
      </c>
      <c r="V7" s="37">
        <v>12</v>
      </c>
      <c r="W7" s="37">
        <v>0.01</v>
      </c>
      <c r="X7" s="37">
        <v>1200</v>
      </c>
      <c r="Y7" s="37">
        <v>86.72</v>
      </c>
      <c r="Z7" s="37">
        <v>85.42</v>
      </c>
      <c r="AA7" s="37">
        <v>85.07</v>
      </c>
      <c r="AB7" s="37">
        <v>84.74</v>
      </c>
      <c r="AC7" s="37">
        <v>84.37</v>
      </c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>
        <v>26495.24</v>
      </c>
      <c r="BG7" s="37">
        <v>24861.22</v>
      </c>
      <c r="BH7" s="37">
        <v>25627.07</v>
      </c>
      <c r="BI7" s="37">
        <v>25659.35</v>
      </c>
      <c r="BJ7" s="37">
        <v>23557.72</v>
      </c>
      <c r="BK7" s="37">
        <v>3189.89</v>
      </c>
      <c r="BL7" s="37">
        <v>2585.83</v>
      </c>
      <c r="BM7" s="37">
        <v>2464.06</v>
      </c>
      <c r="BN7" s="37">
        <v>1914.94</v>
      </c>
      <c r="BO7" s="37">
        <v>1759.36</v>
      </c>
      <c r="BP7" s="37">
        <v>1943.9</v>
      </c>
      <c r="BQ7" s="37">
        <v>4.6100000000000003</v>
      </c>
      <c r="BR7" s="37">
        <v>5.6</v>
      </c>
      <c r="BS7" s="37">
        <v>5.07</v>
      </c>
      <c r="BT7" s="37">
        <v>4.6900000000000004</v>
      </c>
      <c r="BU7" s="37">
        <v>5.48</v>
      </c>
      <c r="BV7" s="37">
        <v>27.92</v>
      </c>
      <c r="BW7" s="37">
        <v>31.45</v>
      </c>
      <c r="BX7" s="37">
        <v>32.909999999999997</v>
      </c>
      <c r="BY7" s="37">
        <v>34.020000000000003</v>
      </c>
      <c r="BZ7" s="37">
        <v>37.200000000000003</v>
      </c>
      <c r="CA7" s="37">
        <v>37.340000000000003</v>
      </c>
      <c r="CB7" s="37">
        <v>2275.71</v>
      </c>
      <c r="CC7" s="37">
        <v>1875</v>
      </c>
      <c r="CD7" s="37">
        <v>2018.46</v>
      </c>
      <c r="CE7" s="37">
        <v>2124.6999999999998</v>
      </c>
      <c r="CF7" s="37">
        <v>2775.03</v>
      </c>
      <c r="CG7" s="37">
        <v>602.87</v>
      </c>
      <c r="CH7" s="37">
        <v>588.54999999999995</v>
      </c>
      <c r="CI7" s="37">
        <v>561.54</v>
      </c>
      <c r="CJ7" s="37">
        <v>553.77</v>
      </c>
      <c r="CK7" s="37">
        <v>508.64</v>
      </c>
      <c r="CL7" s="37">
        <v>502.45</v>
      </c>
      <c r="CM7" s="37">
        <v>70</v>
      </c>
      <c r="CN7" s="37">
        <v>70</v>
      </c>
      <c r="CO7" s="37">
        <v>70</v>
      </c>
      <c r="CP7" s="37">
        <v>70</v>
      </c>
      <c r="CQ7" s="37">
        <v>70</v>
      </c>
      <c r="CR7" s="37">
        <v>35.64</v>
      </c>
      <c r="CS7" s="37">
        <v>37.950000000000003</v>
      </c>
      <c r="CT7" s="37">
        <v>34.92</v>
      </c>
      <c r="CU7" s="37">
        <v>36.44</v>
      </c>
      <c r="CV7" s="37">
        <v>34.29</v>
      </c>
      <c r="CW7" s="37">
        <v>35.35</v>
      </c>
      <c r="CX7" s="37">
        <v>100</v>
      </c>
      <c r="CY7" s="37">
        <v>100</v>
      </c>
      <c r="CZ7" s="37">
        <v>100</v>
      </c>
      <c r="DA7" s="37">
        <v>100</v>
      </c>
      <c r="DB7" s="37">
        <v>100</v>
      </c>
      <c r="DC7" s="37">
        <v>87.19</v>
      </c>
      <c r="DD7" s="37">
        <v>88.2</v>
      </c>
      <c r="DE7" s="37">
        <v>88.64</v>
      </c>
      <c r="DF7" s="37">
        <v>89.93</v>
      </c>
      <c r="DG7" s="37">
        <v>89.88</v>
      </c>
      <c r="DH7" s="37">
        <v>89.79</v>
      </c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>
        <v>0</v>
      </c>
      <c r="EF7" s="37">
        <v>0</v>
      </c>
      <c r="EG7" s="37">
        <v>0</v>
      </c>
      <c r="EH7" s="37">
        <v>0</v>
      </c>
      <c r="EI7" s="37">
        <v>0</v>
      </c>
      <c r="EJ7" s="37">
        <v>0</v>
      </c>
      <c r="EK7" s="37">
        <v>0.01</v>
      </c>
      <c r="EL7" s="37">
        <v>0</v>
      </c>
      <c r="EM7" s="37">
        <v>0.01</v>
      </c>
      <c r="EN7" s="37">
        <v>0</v>
      </c>
      <c r="EO7" s="37">
        <v>0</v>
      </c>
    </row>
    <row r="8" spans="1:145" x14ac:dyDescent="0.15"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</row>
    <row r="9" spans="1:145" x14ac:dyDescent="0.15">
      <c r="A9" s="39"/>
      <c r="B9" s="39" t="s">
        <v>118</v>
      </c>
      <c r="C9" s="39" t="s">
        <v>119</v>
      </c>
      <c r="D9" s="39" t="s">
        <v>120</v>
      </c>
      <c r="E9" s="39" t="s">
        <v>121</v>
      </c>
      <c r="F9" s="39" t="s">
        <v>122</v>
      </c>
      <c r="R9" s="38"/>
      <c r="Y9" s="38"/>
      <c r="Z9" s="38"/>
      <c r="AA9" s="38"/>
      <c r="AB9" s="38"/>
      <c r="AC9" s="38"/>
      <c r="AD9" s="38"/>
      <c r="AE9" s="38"/>
      <c r="AF9" s="38"/>
      <c r="AG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D9" s="38"/>
      <c r="EE9" s="38"/>
      <c r="EF9" s="38"/>
      <c r="EG9" s="38"/>
      <c r="EH9" s="38"/>
      <c r="EI9" s="38"/>
      <c r="EJ9" s="38"/>
      <c r="EK9" s="38"/>
      <c r="EL9" s="38"/>
      <c r="EM9" s="38"/>
    </row>
    <row r="10" spans="1:145" x14ac:dyDescent="0.15">
      <c r="A10" s="39" t="s">
        <v>60</v>
      </c>
      <c r="B10" s="40">
        <f>DATEVALUE($B$6-4&amp;"年1月1日")</f>
        <v>41275</v>
      </c>
      <c r="C10" s="40">
        <f>DATEVALUE($B$6-3&amp;"年1月1日")</f>
        <v>41640</v>
      </c>
      <c r="D10" s="40">
        <f>DATEVALUE($B$6-2&amp;"年1月1日")</f>
        <v>42005</v>
      </c>
      <c r="E10" s="40">
        <f>DATEVALUE($B$6-1&amp;"年1月1日")</f>
        <v>42370</v>
      </c>
      <c r="F10" s="40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hbis</cp:lastModifiedBy>
  <dcterms:created xsi:type="dcterms:W3CDTF">2018-12-03T09:36:19Z</dcterms:created>
  <dcterms:modified xsi:type="dcterms:W3CDTF">2019-02-05T08:10:52Z</dcterms:modified>
  <cp:category/>
</cp:coreProperties>
</file>