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Vb4fTMCMk1fRo57C4Vxa0CIHnJKUbNXIlkbLY069QUgEg6qFpMddLstzefDaF+E9P/XEfXcL6+5j1kL8yICig==" workbookSaltValue="Tb+3SRbxGuk+qmcvRPpA6w=="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<sst xmlns="http://schemas.openxmlformats.org/spreadsheetml/2006/main" count="237" uniqueCount="123">
  <si>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</si>
  <si>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</si>
  <si>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</si>
  <si>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</si>
  <si>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</si>
  <si>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</si>
  <si>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</si>
  <si>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</si>
  <si>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</si>
  <si>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</si>
  <si>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</si>
  <si>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</si>
  <si>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</si>
  <si>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</si>
  <si>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</si>
  <si>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</si>
  <si>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</si>
  <si>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</si>
  <si>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</si>
  <si>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</si>
  <si>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</si>
  <si>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</si>
  <si>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</si>
  <si>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</si>
  <si>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</si>
  <si>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</si>
  <si>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</si>
  <si>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</si>
  <si>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</si>
  <si>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</si>
  <si>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</si>
  <si>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</si>
  <si>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</si>
  <si>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</si>
  <si>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</si>
  <si>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</si>
  <si>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</si>
  <si>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</si>
  <si>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</si>
  <si>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</si>
  <si>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</si>
  <si>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</si>
  <si>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</si>
  <si>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</si>
  <si>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</si>
  <si>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</si>
  <si>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</si>
  <si>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</si>
  <si>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</si>
  <si>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</si>
  <si>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</si>
  <si>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</si>
  <si>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</si>
  <si>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</si>
  <si>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</si>
  <si>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</si>
  <si>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</si>
  <si>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</si>
  <si>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</si>
  <si>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</si>
  <si>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</si>
  <si>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</si>
  <si>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</si>
  <si>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</si>
  <si>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</si>
  <si>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</si>
  <si>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</si>
  <si>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</si>
  <si>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</si>
  <si>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</si>
  <si>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</si>
  <si>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</si>
  <si>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</si>
  <si>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</si>
  <si>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</si>
  <si>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</si>
  <si>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</si>
  <si>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</si>
  <si>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</si>
  <si>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</si>
  <si>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</si>
  <si>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</si>
  <si>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</si>
  <si>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</si>
  <si>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</si>
  <si>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</si>
  <si>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</si>
  <si>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</si>
  <si>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</si>
  <si>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</si>
  <si>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</si>
  <si>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</si>
  <si>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</si>
  <si>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</si>
  <si>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</si>
  <si>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</si>
  <si>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</si>
  <si>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</si>
  <si>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</si>
  <si>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</si>
  <si>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</si>
  <si>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</si>
  <si>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</si>
  <si>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</si>
  <si>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</si>
  <si>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</si>
  <si>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</si>
  <si>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丹波山村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</si>
  <si>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</si>
  <si>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</si>
  <si>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</si>
  <si>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</si>
  <si>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</si>
  <si>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</si>
  <si>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</si>
  <si>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</si>
  <si>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</si>
  <si>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</si>
  <si>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</si>
  <si>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</si>
  <si>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は人口減少により厳しい状況が続く。一般会計からの繰入金による経営は今後も続いていくが、生活するための重要なインフラなので整備するものは整備し、支出の見直しができるところは経費削減に努め、水道料金の見直しも進めながらより健全な経営に取り組んでいく。老朽化対策は課題が多くあるが計画的に限られた予算の中で進めていく予定であり、管破裂等課題が山積している状況ではあるが毎年少しずつでも対応していくよう努めていく。</t>
    <phoneticPr fontId="4"/>
  </si>
  <si>
    <t>人口減少による水道料金収入の減少に伴い経営はよくない状態である。企業債残高については丹波配水池の企業債が残っているが、年々減少しており、経費削減にも取り組んでいるため改善傾向にある。ただし平成29年度から丹波浄水場の更新を行っており多額の企業債の借入が必要となる。今後悪化すると思われる。水道料金の徴収はほぼ毎年１００％となっているが、水道料金が低く設定しており値上げも考えなければならないが住民の理解も必要となりすぐには対応できないため引き続き一般会計よりかなりの繰入をして事業を実施していく状態である。収益的収支比率は全体の費用が少ないため緊急の工事などで大きく変動してしまう。また、施設利用率は人口が少なく通常の使用量が少ないが温泉施設や観光施設の繁忙期における使用量が多いためそこに合わせているので低くなってしまう。有収率の数値が低いのは漏水が原因であり漏水箇所の確認と修繕を引き続き行っていくものである。</t>
    <rPh sb="111" eb="112">
      <t>オコナ</t>
    </rPh>
    <phoneticPr fontId="4"/>
  </si>
  <si>
    <t>昭和４０年代に建築された浄水施設の老朽化が激しく、平成２９年度に施設設計、平成３０・３１年度に改修工事を行っていく。管路については古い塩ビ管が多くあり破損が続いている。国道、県道、村道の舗装下の管路についてはなかなか更新が出来ないが関係各課と協議し、進めていく予定である。平成２９年度から施設改修が始まるが過疎債、簡水債の借り入が増えることから今後は収益的支出比率が悪化する事が確実である。施設改修工事には多額の費用が必要となるが、水道は住民生活に必要なため事業を推進しより安全な水道水の給水に努めていく。</t>
    <rPh sb="87" eb="89">
      <t>ケンドウ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</si>
</sst>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71-4C08-9332-5AC097A01121}"/>
            </c:ext>
          </c:extLst>
        </c:ser>
        <c:dLbls>
          <c:showLegendKey val="0"/>
          <c:showVal val="0"/>
          <c:showCatName val="0"/>
          <c:showSerName val="0"/>
          <c:showPercent val="0"/>
          <c:showBubbleSize val="0"/>
        </c:dLbls>
        <c:gapWidth val="150"/>
        <c:axId val="85337984"/>
        <c:axId val="8535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BC71-4C08-9332-5AC097A01121}"/>
            </c:ext>
          </c:extLst>
        </c:ser>
        <c:dLbls>
          <c:showLegendKey val="0"/>
          <c:showVal val="0"/>
          <c:showCatName val="0"/>
          <c:showSerName val="0"/>
          <c:showPercent val="0"/>
          <c:showBubbleSize val="0"/>
        </c:dLbls>
        <c:marker val="1"/>
        <c:smooth val="0"/>
        <c:axId val="85337984"/>
        <c:axId val="85356544"/>
      </c:lineChart>
      <c:dateAx>
        <c:axId val="85337984"/>
        <c:scaling>
          <c:orientation val="minMax"/>
        </c:scaling>
        <c:delete val="1"/>
        <c:axPos val="b"/>
        <c:numFmt formatCode="ge" sourceLinked="1"/>
        <c:majorTickMark val="none"/>
        <c:minorTickMark val="none"/>
        <c:tickLblPos val="none"/>
        <c:crossAx val="85356544"/>
        <c:crosses val="autoZero"/>
        <c:auto val="1"/>
        <c:lblOffset val="100"/>
        <c:baseTimeUnit val="years"/>
      </c:dateAx>
      <c:valAx>
        <c:axId val="8535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27.6</c:v>
                </c:pt>
                <c:pt idx="1">
                  <c:v>28.09</c:v>
                </c:pt>
                <c:pt idx="2">
                  <c:v>30.33</c:v>
                </c:pt>
                <c:pt idx="3">
                  <c:v>30.73</c:v>
                </c:pt>
                <c:pt idx="4">
                  <c:v>30.73</c:v>
                </c:pt>
              </c:numCache>
            </c:numRef>
          </c:val>
          <c:extLst xmlns:c16r2="http://schemas.microsoft.com/office/drawing/2015/06/chart">
            <c:ext xmlns:c16="http://schemas.microsoft.com/office/drawing/2014/chart" uri="{C3380CC4-5D6E-409C-BE32-E72D297353CC}">
              <c16:uniqueId val="{00000000-6422-4B7F-B430-2EAB1901C955}"/>
            </c:ext>
          </c:extLst>
        </c:ser>
        <c:dLbls>
          <c:showLegendKey val="0"/>
          <c:showVal val="0"/>
          <c:showCatName val="0"/>
          <c:showSerName val="0"/>
          <c:showPercent val="0"/>
          <c:showBubbleSize val="0"/>
        </c:dLbls>
        <c:gapWidth val="150"/>
        <c:axId val="94692864"/>
        <c:axId val="9469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6422-4B7F-B430-2EAB1901C955}"/>
            </c:ext>
          </c:extLst>
        </c:ser>
        <c:dLbls>
          <c:showLegendKey val="0"/>
          <c:showVal val="0"/>
          <c:showCatName val="0"/>
          <c:showSerName val="0"/>
          <c:showPercent val="0"/>
          <c:showBubbleSize val="0"/>
        </c:dLbls>
        <c:marker val="1"/>
        <c:smooth val="0"/>
        <c:axId val="94692864"/>
        <c:axId val="94694784"/>
      </c:lineChart>
      <c:dateAx>
        <c:axId val="94692864"/>
        <c:scaling>
          <c:orientation val="minMax"/>
        </c:scaling>
        <c:delete val="1"/>
        <c:axPos val="b"/>
        <c:numFmt formatCode="ge" sourceLinked="1"/>
        <c:majorTickMark val="none"/>
        <c:minorTickMark val="none"/>
        <c:tickLblPos val="none"/>
        <c:crossAx val="94694784"/>
        <c:crosses val="autoZero"/>
        <c:auto val="1"/>
        <c:lblOffset val="100"/>
        <c:baseTimeUnit val="years"/>
      </c:dateAx>
      <c:valAx>
        <c:axId val="9469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9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c:v>
                </c:pt>
                <c:pt idx="1">
                  <c:v>80.010000000000005</c:v>
                </c:pt>
                <c:pt idx="2">
                  <c:v>75.459999999999994</c:v>
                </c:pt>
                <c:pt idx="3">
                  <c:v>75.23</c:v>
                </c:pt>
                <c:pt idx="4">
                  <c:v>75.23</c:v>
                </c:pt>
              </c:numCache>
            </c:numRef>
          </c:val>
          <c:extLst xmlns:c16r2="http://schemas.microsoft.com/office/drawing/2015/06/chart">
            <c:ext xmlns:c16="http://schemas.microsoft.com/office/drawing/2014/chart" uri="{C3380CC4-5D6E-409C-BE32-E72D297353CC}">
              <c16:uniqueId val="{00000000-126A-401F-9FA7-DD637306276E}"/>
            </c:ext>
          </c:extLst>
        </c:ser>
        <c:dLbls>
          <c:showLegendKey val="0"/>
          <c:showVal val="0"/>
          <c:showCatName val="0"/>
          <c:showSerName val="0"/>
          <c:showPercent val="0"/>
          <c:showBubbleSize val="0"/>
        </c:dLbls>
        <c:gapWidth val="150"/>
        <c:axId val="94742400"/>
        <c:axId val="9474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126A-401F-9FA7-DD637306276E}"/>
            </c:ext>
          </c:extLst>
        </c:ser>
        <c:dLbls>
          <c:showLegendKey val="0"/>
          <c:showVal val="0"/>
          <c:showCatName val="0"/>
          <c:showSerName val="0"/>
          <c:showPercent val="0"/>
          <c:showBubbleSize val="0"/>
        </c:dLbls>
        <c:marker val="1"/>
        <c:smooth val="0"/>
        <c:axId val="94742400"/>
        <c:axId val="94744576"/>
      </c:lineChart>
      <c:dateAx>
        <c:axId val="94742400"/>
        <c:scaling>
          <c:orientation val="minMax"/>
        </c:scaling>
        <c:delete val="1"/>
        <c:axPos val="b"/>
        <c:numFmt formatCode="ge" sourceLinked="1"/>
        <c:majorTickMark val="none"/>
        <c:minorTickMark val="none"/>
        <c:tickLblPos val="none"/>
        <c:crossAx val="94744576"/>
        <c:crosses val="autoZero"/>
        <c:auto val="1"/>
        <c:lblOffset val="100"/>
        <c:baseTimeUnit val="years"/>
      </c:dateAx>
      <c:valAx>
        <c:axId val="947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94.09</c:v>
                </c:pt>
                <c:pt idx="1">
                  <c:v>30.91</c:v>
                </c:pt>
                <c:pt idx="2">
                  <c:v>56.98</c:v>
                </c:pt>
                <c:pt idx="3">
                  <c:v>67.19</c:v>
                </c:pt>
                <c:pt idx="4">
                  <c:v>78.62</c:v>
                </c:pt>
              </c:numCache>
            </c:numRef>
          </c:val>
          <c:extLst xmlns:c16r2="http://schemas.microsoft.com/office/drawing/2015/06/chart">
            <c:ext xmlns:c16="http://schemas.microsoft.com/office/drawing/2014/chart" uri="{C3380CC4-5D6E-409C-BE32-E72D297353CC}">
              <c16:uniqueId val="{00000000-1AC4-4835-A7F4-263FB08FC93F}"/>
            </c:ext>
          </c:extLst>
        </c:ser>
        <c:dLbls>
          <c:showLegendKey val="0"/>
          <c:showVal val="0"/>
          <c:showCatName val="0"/>
          <c:showSerName val="0"/>
          <c:showPercent val="0"/>
          <c:showBubbleSize val="0"/>
        </c:dLbls>
        <c:gapWidth val="150"/>
        <c:axId val="85379328"/>
        <c:axId val="8538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1AC4-4835-A7F4-263FB08FC93F}"/>
            </c:ext>
          </c:extLst>
        </c:ser>
        <c:dLbls>
          <c:showLegendKey val="0"/>
          <c:showVal val="0"/>
          <c:showCatName val="0"/>
          <c:showSerName val="0"/>
          <c:showPercent val="0"/>
          <c:showBubbleSize val="0"/>
        </c:dLbls>
        <c:marker val="1"/>
        <c:smooth val="0"/>
        <c:axId val="85379328"/>
        <c:axId val="85385600"/>
      </c:lineChart>
      <c:dateAx>
        <c:axId val="85379328"/>
        <c:scaling>
          <c:orientation val="minMax"/>
        </c:scaling>
        <c:delete val="1"/>
        <c:axPos val="b"/>
        <c:numFmt formatCode="ge" sourceLinked="1"/>
        <c:majorTickMark val="none"/>
        <c:minorTickMark val="none"/>
        <c:tickLblPos val="none"/>
        <c:crossAx val="85385600"/>
        <c:crosses val="autoZero"/>
        <c:auto val="1"/>
        <c:lblOffset val="100"/>
        <c:baseTimeUnit val="years"/>
      </c:dateAx>
      <c:valAx>
        <c:axId val="853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D6-4F65-892A-528D83791FBC}"/>
            </c:ext>
          </c:extLst>
        </c:ser>
        <c:dLbls>
          <c:showLegendKey val="0"/>
          <c:showVal val="0"/>
          <c:showCatName val="0"/>
          <c:showSerName val="0"/>
          <c:showPercent val="0"/>
          <c:showBubbleSize val="0"/>
        </c:dLbls>
        <c:gapWidth val="150"/>
        <c:axId val="85564032"/>
        <c:axId val="8556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D6-4F65-892A-528D83791FBC}"/>
            </c:ext>
          </c:extLst>
        </c:ser>
        <c:dLbls>
          <c:showLegendKey val="0"/>
          <c:showVal val="0"/>
          <c:showCatName val="0"/>
          <c:showSerName val="0"/>
          <c:showPercent val="0"/>
          <c:showBubbleSize val="0"/>
        </c:dLbls>
        <c:marker val="1"/>
        <c:smooth val="0"/>
        <c:axId val="85564032"/>
        <c:axId val="85566208"/>
      </c:lineChart>
      <c:dateAx>
        <c:axId val="85564032"/>
        <c:scaling>
          <c:orientation val="minMax"/>
        </c:scaling>
        <c:delete val="1"/>
        <c:axPos val="b"/>
        <c:numFmt formatCode="ge" sourceLinked="1"/>
        <c:majorTickMark val="none"/>
        <c:minorTickMark val="none"/>
        <c:tickLblPos val="none"/>
        <c:crossAx val="85566208"/>
        <c:crosses val="autoZero"/>
        <c:auto val="1"/>
        <c:lblOffset val="100"/>
        <c:baseTimeUnit val="years"/>
      </c:dateAx>
      <c:valAx>
        <c:axId val="8556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6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03-4FF4-993F-E5062205547D}"/>
            </c:ext>
          </c:extLst>
        </c:ser>
        <c:dLbls>
          <c:showLegendKey val="0"/>
          <c:showVal val="0"/>
          <c:showCatName val="0"/>
          <c:showSerName val="0"/>
          <c:showPercent val="0"/>
          <c:showBubbleSize val="0"/>
        </c:dLbls>
        <c:gapWidth val="150"/>
        <c:axId val="85675008"/>
        <c:axId val="856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03-4FF4-993F-E5062205547D}"/>
            </c:ext>
          </c:extLst>
        </c:ser>
        <c:dLbls>
          <c:showLegendKey val="0"/>
          <c:showVal val="0"/>
          <c:showCatName val="0"/>
          <c:showSerName val="0"/>
          <c:showPercent val="0"/>
          <c:showBubbleSize val="0"/>
        </c:dLbls>
        <c:marker val="1"/>
        <c:smooth val="0"/>
        <c:axId val="85675008"/>
        <c:axId val="85681280"/>
      </c:lineChart>
      <c:dateAx>
        <c:axId val="85675008"/>
        <c:scaling>
          <c:orientation val="minMax"/>
        </c:scaling>
        <c:delete val="1"/>
        <c:axPos val="b"/>
        <c:numFmt formatCode="ge" sourceLinked="1"/>
        <c:majorTickMark val="none"/>
        <c:minorTickMark val="none"/>
        <c:tickLblPos val="none"/>
        <c:crossAx val="85681280"/>
        <c:crosses val="autoZero"/>
        <c:auto val="1"/>
        <c:lblOffset val="100"/>
        <c:baseTimeUnit val="years"/>
      </c:dateAx>
      <c:valAx>
        <c:axId val="856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7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D8-456E-87A1-7EADC3A15B02}"/>
            </c:ext>
          </c:extLst>
        </c:ser>
        <c:dLbls>
          <c:showLegendKey val="0"/>
          <c:showVal val="0"/>
          <c:showCatName val="0"/>
          <c:showSerName val="0"/>
          <c:showPercent val="0"/>
          <c:showBubbleSize val="0"/>
        </c:dLbls>
        <c:gapWidth val="150"/>
        <c:axId val="94179712"/>
        <c:axId val="9418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D8-456E-87A1-7EADC3A15B02}"/>
            </c:ext>
          </c:extLst>
        </c:ser>
        <c:dLbls>
          <c:showLegendKey val="0"/>
          <c:showVal val="0"/>
          <c:showCatName val="0"/>
          <c:showSerName val="0"/>
          <c:showPercent val="0"/>
          <c:showBubbleSize val="0"/>
        </c:dLbls>
        <c:marker val="1"/>
        <c:smooth val="0"/>
        <c:axId val="94179712"/>
        <c:axId val="94181632"/>
      </c:lineChart>
      <c:dateAx>
        <c:axId val="94179712"/>
        <c:scaling>
          <c:orientation val="minMax"/>
        </c:scaling>
        <c:delete val="1"/>
        <c:axPos val="b"/>
        <c:numFmt formatCode="ge" sourceLinked="1"/>
        <c:majorTickMark val="none"/>
        <c:minorTickMark val="none"/>
        <c:tickLblPos val="none"/>
        <c:crossAx val="94181632"/>
        <c:crosses val="autoZero"/>
        <c:auto val="1"/>
        <c:lblOffset val="100"/>
        <c:baseTimeUnit val="years"/>
      </c:dateAx>
      <c:valAx>
        <c:axId val="9418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7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C2-444D-A3B1-236CC7D99502}"/>
            </c:ext>
          </c:extLst>
        </c:ser>
        <c:dLbls>
          <c:showLegendKey val="0"/>
          <c:showVal val="0"/>
          <c:showCatName val="0"/>
          <c:showSerName val="0"/>
          <c:showPercent val="0"/>
          <c:showBubbleSize val="0"/>
        </c:dLbls>
        <c:gapWidth val="150"/>
        <c:axId val="94216960"/>
        <c:axId val="9421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C2-444D-A3B1-236CC7D99502}"/>
            </c:ext>
          </c:extLst>
        </c:ser>
        <c:dLbls>
          <c:showLegendKey val="0"/>
          <c:showVal val="0"/>
          <c:showCatName val="0"/>
          <c:showSerName val="0"/>
          <c:showPercent val="0"/>
          <c:showBubbleSize val="0"/>
        </c:dLbls>
        <c:marker val="1"/>
        <c:smooth val="0"/>
        <c:axId val="94216960"/>
        <c:axId val="94218880"/>
      </c:lineChart>
      <c:dateAx>
        <c:axId val="94216960"/>
        <c:scaling>
          <c:orientation val="minMax"/>
        </c:scaling>
        <c:delete val="1"/>
        <c:axPos val="b"/>
        <c:numFmt formatCode="ge" sourceLinked="1"/>
        <c:majorTickMark val="none"/>
        <c:minorTickMark val="none"/>
        <c:tickLblPos val="none"/>
        <c:crossAx val="94218880"/>
        <c:crosses val="autoZero"/>
        <c:auto val="1"/>
        <c:lblOffset val="100"/>
        <c:baseTimeUnit val="years"/>
      </c:dateAx>
      <c:valAx>
        <c:axId val="9421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1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3648.42</c:v>
                </c:pt>
                <c:pt idx="1">
                  <c:v>3507.61</c:v>
                </c:pt>
                <c:pt idx="2">
                  <c:v>3187.47</c:v>
                </c:pt>
                <c:pt idx="3">
                  <c:v>2870.45</c:v>
                </c:pt>
                <c:pt idx="4">
                  <c:v>2572.1999999999998</c:v>
                </c:pt>
              </c:numCache>
            </c:numRef>
          </c:val>
          <c:extLst xmlns:c16r2="http://schemas.microsoft.com/office/drawing/2015/06/chart">
            <c:ext xmlns:c16="http://schemas.microsoft.com/office/drawing/2014/chart" uri="{C3380CC4-5D6E-409C-BE32-E72D297353CC}">
              <c16:uniqueId val="{00000000-CAC3-421A-AD7A-1DD73CA58233}"/>
            </c:ext>
          </c:extLst>
        </c:ser>
        <c:dLbls>
          <c:showLegendKey val="0"/>
          <c:showVal val="0"/>
          <c:showCatName val="0"/>
          <c:showSerName val="0"/>
          <c:showPercent val="0"/>
          <c:showBubbleSize val="0"/>
        </c:dLbls>
        <c:gapWidth val="150"/>
        <c:axId val="94257920"/>
        <c:axId val="9425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CAC3-421A-AD7A-1DD73CA58233}"/>
            </c:ext>
          </c:extLst>
        </c:ser>
        <c:dLbls>
          <c:showLegendKey val="0"/>
          <c:showVal val="0"/>
          <c:showCatName val="0"/>
          <c:showSerName val="0"/>
          <c:showPercent val="0"/>
          <c:showBubbleSize val="0"/>
        </c:dLbls>
        <c:marker val="1"/>
        <c:smooth val="0"/>
        <c:axId val="94257920"/>
        <c:axId val="94259840"/>
      </c:lineChart>
      <c:dateAx>
        <c:axId val="94257920"/>
        <c:scaling>
          <c:orientation val="minMax"/>
        </c:scaling>
        <c:delete val="1"/>
        <c:axPos val="b"/>
        <c:numFmt formatCode="ge" sourceLinked="1"/>
        <c:majorTickMark val="none"/>
        <c:minorTickMark val="none"/>
        <c:tickLblPos val="none"/>
        <c:crossAx val="94259840"/>
        <c:crosses val="autoZero"/>
        <c:auto val="1"/>
        <c:lblOffset val="100"/>
        <c:baseTimeUnit val="years"/>
      </c:dateAx>
      <c:valAx>
        <c:axId val="942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13.45</c:v>
                </c:pt>
                <c:pt idx="1">
                  <c:v>8.07</c:v>
                </c:pt>
                <c:pt idx="2">
                  <c:v>11.41</c:v>
                </c:pt>
                <c:pt idx="3">
                  <c:v>9.15</c:v>
                </c:pt>
                <c:pt idx="4">
                  <c:v>6.89</c:v>
                </c:pt>
              </c:numCache>
            </c:numRef>
          </c:val>
          <c:extLst xmlns:c16r2="http://schemas.microsoft.com/office/drawing/2015/06/chart">
            <c:ext xmlns:c16="http://schemas.microsoft.com/office/drawing/2014/chart" uri="{C3380CC4-5D6E-409C-BE32-E72D297353CC}">
              <c16:uniqueId val="{00000000-A70A-4088-B7F3-83FA2045EAF9}"/>
            </c:ext>
          </c:extLst>
        </c:ser>
        <c:dLbls>
          <c:showLegendKey val="0"/>
          <c:showVal val="0"/>
          <c:showCatName val="0"/>
          <c:showSerName val="0"/>
          <c:showPercent val="0"/>
          <c:showBubbleSize val="0"/>
        </c:dLbls>
        <c:gapWidth val="150"/>
        <c:axId val="94291072"/>
        <c:axId val="9429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A70A-4088-B7F3-83FA2045EAF9}"/>
            </c:ext>
          </c:extLst>
        </c:ser>
        <c:dLbls>
          <c:showLegendKey val="0"/>
          <c:showVal val="0"/>
          <c:showCatName val="0"/>
          <c:showSerName val="0"/>
          <c:showPercent val="0"/>
          <c:showBubbleSize val="0"/>
        </c:dLbls>
        <c:marker val="1"/>
        <c:smooth val="0"/>
        <c:axId val="94291072"/>
        <c:axId val="94292992"/>
      </c:lineChart>
      <c:dateAx>
        <c:axId val="94291072"/>
        <c:scaling>
          <c:orientation val="minMax"/>
        </c:scaling>
        <c:delete val="1"/>
        <c:axPos val="b"/>
        <c:numFmt formatCode="ge" sourceLinked="1"/>
        <c:majorTickMark val="none"/>
        <c:minorTickMark val="none"/>
        <c:tickLblPos val="none"/>
        <c:crossAx val="94292992"/>
        <c:crosses val="autoZero"/>
        <c:auto val="1"/>
        <c:lblOffset val="100"/>
        <c:baseTimeUnit val="years"/>
      </c:dateAx>
      <c:valAx>
        <c:axId val="9429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9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323.45999999999998</c:v>
                </c:pt>
                <c:pt idx="1">
                  <c:v>505.86</c:v>
                </c:pt>
                <c:pt idx="2">
                  <c:v>350.57</c:v>
                </c:pt>
                <c:pt idx="3">
                  <c:v>433.23</c:v>
                </c:pt>
                <c:pt idx="4">
                  <c:v>568.1</c:v>
                </c:pt>
              </c:numCache>
            </c:numRef>
          </c:val>
          <c:extLst xmlns:c16r2="http://schemas.microsoft.com/office/drawing/2015/06/chart">
            <c:ext xmlns:c16="http://schemas.microsoft.com/office/drawing/2014/chart" uri="{C3380CC4-5D6E-409C-BE32-E72D297353CC}">
              <c16:uniqueId val="{00000000-4334-4EC8-AB55-0F65F04D0D3A}"/>
            </c:ext>
          </c:extLst>
        </c:ser>
        <c:dLbls>
          <c:showLegendKey val="0"/>
          <c:showVal val="0"/>
          <c:showCatName val="0"/>
          <c:showSerName val="0"/>
          <c:showPercent val="0"/>
          <c:showBubbleSize val="0"/>
        </c:dLbls>
        <c:gapWidth val="150"/>
        <c:axId val="94663808"/>
        <c:axId val="9466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4334-4EC8-AB55-0F65F04D0D3A}"/>
            </c:ext>
          </c:extLst>
        </c:ser>
        <c:dLbls>
          <c:showLegendKey val="0"/>
          <c:showVal val="0"/>
          <c:showCatName val="0"/>
          <c:showSerName val="0"/>
          <c:showPercent val="0"/>
          <c:showBubbleSize val="0"/>
        </c:dLbls>
        <c:marker val="1"/>
        <c:smooth val="0"/>
        <c:axId val="94663808"/>
        <c:axId val="94665728"/>
      </c:lineChart>
      <c:dateAx>
        <c:axId val="94663808"/>
        <c:scaling>
          <c:orientation val="minMax"/>
        </c:scaling>
        <c:delete val="1"/>
        <c:axPos val="b"/>
        <c:numFmt formatCode="ge" sourceLinked="1"/>
        <c:majorTickMark val="none"/>
        <c:minorTickMark val="none"/>
        <c:tickLblPos val="none"/>
        <c:crossAx val="94665728"/>
        <c:crosses val="autoZero"/>
        <c:auto val="1"/>
        <c:lblOffset val="100"/>
        <c:baseTimeUnit val="years"/>
      </c:dateAx>
      <c:valAx>
        <c:axId val="946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5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丹波山村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578</v>
      </c>
      <c r="AM8" s="66"/>
      <c r="AN8" s="66"/>
      <c r="AO8" s="66"/>
      <c r="AP8" s="66"/>
      <c r="AQ8" s="66"/>
      <c r="AR8" s="66"/>
      <c r="AS8" s="66"/>
      <c r="AT8" s="65">
        <f>データ!$S$6</f>
        <v>101.3</v>
      </c>
      <c r="AU8" s="65"/>
      <c r="AV8" s="65"/>
      <c r="AW8" s="65"/>
      <c r="AX8" s="65"/>
      <c r="AY8" s="65"/>
      <c r="AZ8" s="65"/>
      <c r="BA8" s="65"/>
      <c r="BB8" s="65">
        <f>データ!$T$6</f>
        <v>5.71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98.42</v>
      </c>
      <c r="Q10" s="65"/>
      <c r="R10" s="65"/>
      <c r="S10" s="65"/>
      <c r="T10" s="65"/>
      <c r="U10" s="65"/>
      <c r="V10" s="65"/>
      <c r="W10" s="66">
        <f>データ!$Q$6</f>
        <v>630</v>
      </c>
      <c r="X10" s="66"/>
      <c r="Y10" s="66"/>
      <c r="Z10" s="66"/>
      <c r="AA10" s="66"/>
      <c r="AB10" s="66"/>
      <c r="AC10" s="66"/>
      <c r="AD10" s="2"/>
      <c r="AE10" s="2"/>
      <c r="AF10" s="2"/>
      <c r="AG10" s="2"/>
      <c r="AH10" s="2"/>
      <c r="AI10" s="2"/>
      <c r="AJ10" s="2"/>
      <c r="AK10" s="2"/>
      <c r="AL10" s="66">
        <f>データ!$U$6</f>
        <v>561</v>
      </c>
      <c r="AM10" s="66"/>
      <c r="AN10" s="66"/>
      <c r="AO10" s="66"/>
      <c r="AP10" s="66"/>
      <c r="AQ10" s="66"/>
      <c r="AR10" s="66"/>
      <c r="AS10" s="66"/>
      <c r="AT10" s="65">
        <f>データ!$V$6</f>
        <v>0.37</v>
      </c>
      <c r="AU10" s="65"/>
      <c r="AV10" s="65"/>
      <c r="AW10" s="65"/>
      <c r="AX10" s="65"/>
      <c r="AY10" s="65"/>
      <c r="AZ10" s="65"/>
      <c r="BA10" s="65"/>
      <c r="BB10" s="65">
        <f>データ!$W$6</f>
        <v>1516.22</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Wa5286YTt2UgwICXwodL3l+V/skaiBiUp4AZ4gVPkxyhlUQQN/b76YDushuQOVBv5iiiuhUTQgSlWQghFaO4Ow==" saltValue="6boyCbXZ4Upg2bQwNSqHg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194433</v>
      </c>
      <c r="D6" s="33">
        <f t="shared" si="3"/>
        <v>47</v>
      </c>
      <c r="E6" s="33">
        <f t="shared" si="3"/>
        <v>1</v>
      </c>
      <c r="F6" s="33">
        <f t="shared" si="3"/>
        <v>0</v>
      </c>
      <c r="G6" s="33">
        <f t="shared" si="3"/>
        <v>0</v>
      </c>
      <c r="H6" s="33" t="str">
        <f t="shared" si="3"/>
        <v>山梨県　丹波山村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98.42</v>
      </c>
      <c r="Q6" s="34">
        <f t="shared" si="3"/>
        <v>630</v>
      </c>
      <c r="R6" s="34">
        <f t="shared" si="3"/>
        <v>578</v>
      </c>
      <c r="S6" s="34">
        <f t="shared" si="3"/>
        <v>101.3</v>
      </c>
      <c r="T6" s="34">
        <f t="shared" si="3"/>
        <v>5.71</v>
      </c>
      <c r="U6" s="34">
        <f t="shared" si="3"/>
        <v>561</v>
      </c>
      <c r="V6" s="34">
        <f t="shared" si="3"/>
        <v>0.37</v>
      </c>
      <c r="W6" s="34">
        <f t="shared" si="3"/>
        <v>1516.22</v>
      </c>
      <c r="X6" s="35">
        <f>IF(X7="",NA(),X7)</f>
        <v>94.09</v>
      </c>
      <c r="Y6" s="35">
        <f t="shared" ref="Y6:AG6" si="4">IF(Y7="",NA(),Y7)</f>
        <v>30.91</v>
      </c>
      <c r="Z6" s="35">
        <f t="shared" si="4"/>
        <v>56.98</v>
      </c>
      <c r="AA6" s="35">
        <f t="shared" si="4"/>
        <v>67.19</v>
      </c>
      <c r="AB6" s="35">
        <f t="shared" si="4"/>
        <v>78.62</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3648.42</v>
      </c>
      <c r="BF6" s="35">
        <f t="shared" ref="BF6:BN6" si="7">IF(BF7="",NA(),BF7)</f>
        <v>3507.61</v>
      </c>
      <c r="BG6" s="35">
        <f t="shared" si="7"/>
        <v>3187.47</v>
      </c>
      <c r="BH6" s="35">
        <f t="shared" si="7"/>
        <v>2870.45</v>
      </c>
      <c r="BI6" s="35">
        <f t="shared" si="7"/>
        <v>2572.1999999999998</v>
      </c>
      <c r="BJ6" s="35">
        <f t="shared" si="7"/>
        <v>1462.56</v>
      </c>
      <c r="BK6" s="35">
        <f t="shared" si="7"/>
        <v>1486.62</v>
      </c>
      <c r="BL6" s="35">
        <f t="shared" si="7"/>
        <v>1510.14</v>
      </c>
      <c r="BM6" s="35">
        <f t="shared" si="7"/>
        <v>1595.62</v>
      </c>
      <c r="BN6" s="35">
        <f t="shared" si="7"/>
        <v>1302.33</v>
      </c>
      <c r="BO6" s="34" t="str">
        <f>IF(BO7="","",IF(BO7="-","【-】","【"&amp;SUBSTITUTE(TEXT(BO7,"#,##0.00"),"-","△")&amp;"】"))</f>
        <v>【1,141.75】</v>
      </c>
      <c r="BP6" s="35">
        <f>IF(BP7="",NA(),BP7)</f>
        <v>13.45</v>
      </c>
      <c r="BQ6" s="35">
        <f t="shared" ref="BQ6:BY6" si="8">IF(BQ7="",NA(),BQ7)</f>
        <v>8.07</v>
      </c>
      <c r="BR6" s="35">
        <f t="shared" si="8"/>
        <v>11.41</v>
      </c>
      <c r="BS6" s="35">
        <f t="shared" si="8"/>
        <v>9.15</v>
      </c>
      <c r="BT6" s="35">
        <f t="shared" si="8"/>
        <v>6.89</v>
      </c>
      <c r="BU6" s="35">
        <f t="shared" si="8"/>
        <v>32.39</v>
      </c>
      <c r="BV6" s="35">
        <f t="shared" si="8"/>
        <v>24.39</v>
      </c>
      <c r="BW6" s="35">
        <f t="shared" si="8"/>
        <v>22.67</v>
      </c>
      <c r="BX6" s="35">
        <f t="shared" si="8"/>
        <v>37.92</v>
      </c>
      <c r="BY6" s="35">
        <f t="shared" si="8"/>
        <v>40.89</v>
      </c>
      <c r="BZ6" s="34" t="str">
        <f>IF(BZ7="","",IF(BZ7="-","【-】","【"&amp;SUBSTITUTE(TEXT(BZ7,"#,##0.00"),"-","△")&amp;"】"))</f>
        <v>【54.93】</v>
      </c>
      <c r="CA6" s="35">
        <f>IF(CA7="",NA(),CA7)</f>
        <v>323.45999999999998</v>
      </c>
      <c r="CB6" s="35">
        <f t="shared" ref="CB6:CJ6" si="9">IF(CB7="",NA(),CB7)</f>
        <v>505.86</v>
      </c>
      <c r="CC6" s="35">
        <f t="shared" si="9"/>
        <v>350.57</v>
      </c>
      <c r="CD6" s="35">
        <f t="shared" si="9"/>
        <v>433.23</v>
      </c>
      <c r="CE6" s="35">
        <f t="shared" si="9"/>
        <v>568.1</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27.6</v>
      </c>
      <c r="CM6" s="35">
        <f t="shared" ref="CM6:CU6" si="10">IF(CM7="",NA(),CM7)</f>
        <v>28.09</v>
      </c>
      <c r="CN6" s="35">
        <f t="shared" si="10"/>
        <v>30.33</v>
      </c>
      <c r="CO6" s="35">
        <f t="shared" si="10"/>
        <v>30.73</v>
      </c>
      <c r="CP6" s="35">
        <f t="shared" si="10"/>
        <v>30.73</v>
      </c>
      <c r="CQ6" s="35">
        <f t="shared" si="10"/>
        <v>50.49</v>
      </c>
      <c r="CR6" s="35">
        <f t="shared" si="10"/>
        <v>48.36</v>
      </c>
      <c r="CS6" s="35">
        <f t="shared" si="10"/>
        <v>48.7</v>
      </c>
      <c r="CT6" s="35">
        <f t="shared" si="10"/>
        <v>46.9</v>
      </c>
      <c r="CU6" s="35">
        <f t="shared" si="10"/>
        <v>47.95</v>
      </c>
      <c r="CV6" s="34" t="str">
        <f>IF(CV7="","",IF(CV7="-","【-】","【"&amp;SUBSTITUTE(TEXT(CV7,"#,##0.00"),"-","△")&amp;"】"))</f>
        <v>【56.91】</v>
      </c>
      <c r="CW6" s="35">
        <f>IF(CW7="",NA(),CW7)</f>
        <v>80</v>
      </c>
      <c r="CX6" s="35">
        <f t="shared" ref="CX6:DF6" si="11">IF(CX7="",NA(),CX7)</f>
        <v>80.010000000000005</v>
      </c>
      <c r="CY6" s="35">
        <f t="shared" si="11"/>
        <v>75.459999999999994</v>
      </c>
      <c r="CZ6" s="35">
        <f t="shared" si="11"/>
        <v>75.23</v>
      </c>
      <c r="DA6" s="35">
        <f t="shared" si="11"/>
        <v>75.23</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194433</v>
      </c>
      <c r="D7" s="37">
        <v>47</v>
      </c>
      <c r="E7" s="37">
        <v>1</v>
      </c>
      <c r="F7" s="37">
        <v>0</v>
      </c>
      <c r="G7" s="37">
        <v>0</v>
      </c>
      <c r="H7" s="37" t="s">
        <v>107</v>
      </c>
      <c r="I7" s="37" t="s">
        <v>108</v>
      </c>
      <c r="J7" s="37" t="s">
        <v>109</v>
      </c>
      <c r="K7" s="37" t="s">
        <v>110</v>
      </c>
      <c r="L7" s="37" t="s">
        <v>111</v>
      </c>
      <c r="M7" s="37" t="s">
        <v>112</v>
      </c>
      <c r="N7" s="38" t="s">
        <v>113</v>
      </c>
      <c r="O7" s="38" t="s">
        <v>114</v>
      </c>
      <c r="P7" s="38">
        <v>98.42</v>
      </c>
      <c r="Q7" s="38">
        <v>630</v>
      </c>
      <c r="R7" s="38">
        <v>578</v>
      </c>
      <c r="S7" s="38">
        <v>101.3</v>
      </c>
      <c r="T7" s="38">
        <v>5.71</v>
      </c>
      <c r="U7" s="38">
        <v>561</v>
      </c>
      <c r="V7" s="38">
        <v>0.37</v>
      </c>
      <c r="W7" s="38">
        <v>1516.22</v>
      </c>
      <c r="X7" s="38">
        <v>94.09</v>
      </c>
      <c r="Y7" s="38">
        <v>30.91</v>
      </c>
      <c r="Z7" s="38">
        <v>56.98</v>
      </c>
      <c r="AA7" s="38">
        <v>67.19</v>
      </c>
      <c r="AB7" s="38">
        <v>78.62</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3648.42</v>
      </c>
      <c r="BF7" s="38">
        <v>3507.61</v>
      </c>
      <c r="BG7" s="38">
        <v>3187.47</v>
      </c>
      <c r="BH7" s="38">
        <v>2870.45</v>
      </c>
      <c r="BI7" s="38">
        <v>2572.1999999999998</v>
      </c>
      <c r="BJ7" s="38">
        <v>1462.56</v>
      </c>
      <c r="BK7" s="38">
        <v>1486.62</v>
      </c>
      <c r="BL7" s="38">
        <v>1510.14</v>
      </c>
      <c r="BM7" s="38">
        <v>1595.62</v>
      </c>
      <c r="BN7" s="38">
        <v>1302.33</v>
      </c>
      <c r="BO7" s="38">
        <v>1141.75</v>
      </c>
      <c r="BP7" s="38">
        <v>13.45</v>
      </c>
      <c r="BQ7" s="38">
        <v>8.07</v>
      </c>
      <c r="BR7" s="38">
        <v>11.41</v>
      </c>
      <c r="BS7" s="38">
        <v>9.15</v>
      </c>
      <c r="BT7" s="38">
        <v>6.89</v>
      </c>
      <c r="BU7" s="38">
        <v>32.39</v>
      </c>
      <c r="BV7" s="38">
        <v>24.39</v>
      </c>
      <c r="BW7" s="38">
        <v>22.67</v>
      </c>
      <c r="BX7" s="38">
        <v>37.92</v>
      </c>
      <c r="BY7" s="38">
        <v>40.89</v>
      </c>
      <c r="BZ7" s="38">
        <v>54.93</v>
      </c>
      <c r="CA7" s="38">
        <v>323.45999999999998</v>
      </c>
      <c r="CB7" s="38">
        <v>505.86</v>
      </c>
      <c r="CC7" s="38">
        <v>350.57</v>
      </c>
      <c r="CD7" s="38">
        <v>433.23</v>
      </c>
      <c r="CE7" s="38">
        <v>568.1</v>
      </c>
      <c r="CF7" s="38">
        <v>530.83000000000004</v>
      </c>
      <c r="CG7" s="38">
        <v>734.18</v>
      </c>
      <c r="CH7" s="38">
        <v>789.62</v>
      </c>
      <c r="CI7" s="38">
        <v>423.18</v>
      </c>
      <c r="CJ7" s="38">
        <v>383.2</v>
      </c>
      <c r="CK7" s="38">
        <v>292.18</v>
      </c>
      <c r="CL7" s="38">
        <v>27.6</v>
      </c>
      <c r="CM7" s="38">
        <v>28.09</v>
      </c>
      <c r="CN7" s="38">
        <v>30.33</v>
      </c>
      <c r="CO7" s="38">
        <v>30.73</v>
      </c>
      <c r="CP7" s="38">
        <v>30.73</v>
      </c>
      <c r="CQ7" s="38">
        <v>50.49</v>
      </c>
      <c r="CR7" s="38">
        <v>48.36</v>
      </c>
      <c r="CS7" s="38">
        <v>48.7</v>
      </c>
      <c r="CT7" s="38">
        <v>46.9</v>
      </c>
      <c r="CU7" s="38">
        <v>47.95</v>
      </c>
      <c r="CV7" s="38">
        <v>56.91</v>
      </c>
      <c r="CW7" s="38">
        <v>80</v>
      </c>
      <c r="CX7" s="38">
        <v>80.010000000000005</v>
      </c>
      <c r="CY7" s="38">
        <v>75.459999999999994</v>
      </c>
      <c r="CZ7" s="38">
        <v>75.23</v>
      </c>
      <c r="DA7" s="38">
        <v>75.23</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2018-12-03T08:43:20Z</dcterms:created>
  <dcterms:modified xsi:type="dcterms:W3CDTF">2019-01-25T03:56:29Z</dcterms:modified>
  <cp:category/>
</cp:coreProperties>
</file>