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E5mmhBEITGEDxKxRM8AXqHSIP0lNXJ0Ui4j6TwlsJTi+K+GT9sy92/sD0NHZUdItyxWNP6DEPDEHO6UVJ6mHQ==" workbookSaltValue="XGp22iRYB08qvmDG5a99Qg==" workbookSpinCount="100000" lockStructure="1"/>
  <bookViews>
    <workbookView xWindow="0" yWindow="0" windowWidth="20730" windowHeight="117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<sst xmlns="http://schemas.openxmlformats.org/spreadsheetml/2006/main" count="240" uniqueCount="128">
  <si>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</si>
  <si>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</si>
  <si>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</si>
  <si>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</si>
  <si>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</si>
  <si>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</si>
  <si>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</si>
  <si>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</si>
  <si>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</si>
  <si>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</si>
  <si>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</si>
  <si>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</si>
  <si>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</si>
  <si>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</si>
  <si>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</si>
  <si>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</si>
  <si>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</si>
  <si>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</si>
  <si>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</si>
  <si>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</si>
  <si>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</si>
  <si>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</si>
  <si>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</si>
  <si>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</si>
  <si>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</si>
  <si>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</si>
  <si>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</si>
  <si>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</si>
  <si>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</si>
  <si>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</si>
  <si>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</si>
  <si>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</si>
  <si>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</si>
  <si>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</si>
  <si>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</si>
  <si>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</si>
  <si>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</si>
  <si>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</si>
  <si>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</si>
  <si>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</si>
  <si>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</si>
  <si>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</si>
  <si>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</si>
  <si>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</si>
  <si>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</si>
  <si>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</si>
  <si>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</si>
  <si>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</si>
  <si>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</si>
  <si>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</si>
  <si>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</si>
  <si>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</si>
  <si>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</si>
  <si>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</si>
  <si>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</si>
  <si>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</si>
  <si>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</si>
  <si>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</si>
  <si>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</si>
  <si>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</si>
  <si>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</si>
  <si>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</si>
  <si>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</si>
  <si>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</si>
  <si>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</si>
  <si>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</si>
  <si>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</si>
  <si>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</si>
  <si>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</si>
  <si>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</si>
  <si>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</si>
  <si>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</si>
  <si>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</si>
  <si>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</si>
  <si>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</si>
  <si>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</si>
  <si>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</si>
  <si>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</si>
  <si>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</si>
  <si>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</si>
  <si>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</si>
  <si>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</si>
  <si>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</si>
  <si>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</si>
  <si>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</si>
  <si>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</si>
  <si>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</si>
  <si>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</si>
  <si>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</si>
  <si>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</si>
  <si>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</si>
  <si>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</si>
  <si>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</si>
  <si>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</si>
  <si>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</si>
  <si>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</si>
  <si>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</si>
  <si>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</si>
  <si>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</si>
  <si>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</si>
  <si>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</si>
  <si>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</si>
  <si>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</si>
  <si>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</si>
  <si>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</si>
  <si>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</si>
  <si>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</si>
  <si>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</si>
  <si>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</si>
  <si>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</si>
  <si>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</si>
  <si>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</si>
  <si>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</si>
  <si>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</si>
  <si>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</si>
  <si>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</si>
  <si>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</si>
  <si>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</si>
  <si>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</si>
  <si>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</si>
  <si>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</si>
  <si>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</si>
  <si>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</si>
  <si>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</si>
  <si>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</si>
  <si>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建設から２０年が経過し施設の老朽化が進んでいることから、平成２８年度に機能診断を行った。診断の結果では直ちに改修を要する施設は無かったが計画的に施設更新を図っていく必要がある。</t>
    <rPh sb="0" eb="2">
      <t>ケンセツ</t>
    </rPh>
    <rPh sb="6" eb="7">
      <t>ネン</t>
    </rPh>
    <rPh sb="8" eb="10">
      <t>ケイカ</t>
    </rPh>
    <rPh sb="11" eb="13">
      <t>シセツ</t>
    </rPh>
    <rPh sb="14" eb="17">
      <t>ロウキュウカ</t>
    </rPh>
    <rPh sb="18" eb="19">
      <t>スス</t>
    </rPh>
    <rPh sb="28" eb="30">
      <t>ヘイセイ</t>
    </rPh>
    <rPh sb="32" eb="34">
      <t>ネンド</t>
    </rPh>
    <rPh sb="35" eb="37">
      <t>キノウ</t>
    </rPh>
    <rPh sb="37" eb="39">
      <t>シンダン</t>
    </rPh>
    <rPh sb="40" eb="41">
      <t>オコナ</t>
    </rPh>
    <rPh sb="44" eb="46">
      <t>シンダン</t>
    </rPh>
    <rPh sb="47" eb="49">
      <t>ケッカ</t>
    </rPh>
    <rPh sb="51" eb="52">
      <t>タダ</t>
    </rPh>
    <rPh sb="54" eb="56">
      <t>カイシュウ</t>
    </rPh>
    <rPh sb="57" eb="58">
      <t>ヨウ</t>
    </rPh>
    <rPh sb="60" eb="62">
      <t>シセツ</t>
    </rPh>
    <rPh sb="63" eb="64">
      <t>ナ</t>
    </rPh>
    <rPh sb="68" eb="71">
      <t>ケイカクテキ</t>
    </rPh>
    <rPh sb="72" eb="74">
      <t>シセツ</t>
    </rPh>
    <rPh sb="74" eb="76">
      <t>コウシン</t>
    </rPh>
    <rPh sb="77" eb="78">
      <t>ハカ</t>
    </rPh>
    <rPh sb="82" eb="84">
      <t>ヒツヨウ</t>
    </rPh>
    <phoneticPr fontId="4"/>
  </si>
  <si>
    <t>当事業は比較的小規模なもので支出に係る公債比率が全体の約５割程度となっており財政負担となっている。一方定住人口の減少から経費回収率が類似団体と比較すると低い水準となっているため料金改定を含め総合的な計画について見当を進めていく必要がある。　　　　　　　　　　　　　　　　　　　　　　　　　　　　　　　　　　　　　　　　　　　　　　　　　　　　　　　　　　　　　　　　　　　　　　　　　　　　　　　　　　　　　　　　　　　　　　　　　　　　　　　　　　　　　　　　　　　　　　　　　　　　　　　　　　　　　　　　　　　　　　　　　　　　　　　　　　　　　　　　　　　　　　　　　　　　　　　　　　　　　　　　　　　　　　　　　　　　　　　　　　　　　　　　　　　　　　　　　　　　　　　　　　　　　　　　　　　　　　　　　　　　　　　　　　　　　　　　　　　　　　　　　　　　　　　　　　　　　　　　　　　　　　　　　　　　　　　　　　　　　　　　　　　　　　　　　　　　　　　　　　　　　　　　　　　　　　　　　　　　　　　　　　　　　　　　　　　　　　　　　　　　　　　　　　　　　　　　　　　　　　　　　　　　　　　　　　　　　　　　　　　　　　　　　　　　　　　　　　　　　　　　　　　　　　　　　　　　　　　　　　　　　　　　　　　　　　　　　　　　　　　　　　　　　　　　　　　　　　　　　　　　　　　　　　　　　　　　　　　　　　　　　　　　　　　　　　　　　　　　　　　　　　　　　　　　　　　　　　　　　　　　　　　　　　　　　　　　　　　　　　　　　　　　　　　　　　　　　　　　　　　　　　　　　　　　　　　　　　　　　　　　　　　　　　　　　　　　　　　　　　　　　　　　　　　　　　　　　　</t>
    <rPh sb="0" eb="1">
      <t>トウ</t>
    </rPh>
    <rPh sb="1" eb="3">
      <t>ジギョウ</t>
    </rPh>
    <rPh sb="4" eb="7">
      <t>ヒカクテキ</t>
    </rPh>
    <rPh sb="7" eb="10">
      <t>ショウキボ</t>
    </rPh>
    <rPh sb="14" eb="16">
      <t>シシュツ</t>
    </rPh>
    <rPh sb="17" eb="18">
      <t>カカワ</t>
    </rPh>
    <rPh sb="19" eb="21">
      <t>コウサイ</t>
    </rPh>
    <rPh sb="21" eb="23">
      <t>ヒリツ</t>
    </rPh>
    <rPh sb="24" eb="26">
      <t>ゼンタイ</t>
    </rPh>
    <rPh sb="27" eb="28">
      <t>ヤク</t>
    </rPh>
    <rPh sb="29" eb="30">
      <t>ワリ</t>
    </rPh>
    <rPh sb="30" eb="32">
      <t>テイド</t>
    </rPh>
    <rPh sb="38" eb="40">
      <t>ザイセイ</t>
    </rPh>
    <rPh sb="40" eb="42">
      <t>フタン</t>
    </rPh>
    <rPh sb="49" eb="51">
      <t>イッポウ</t>
    </rPh>
    <rPh sb="51" eb="53">
      <t>テイジュウ</t>
    </rPh>
    <rPh sb="53" eb="55">
      <t>ジンコウ</t>
    </rPh>
    <rPh sb="56" eb="58">
      <t>ゲンショウ</t>
    </rPh>
    <rPh sb="60" eb="62">
      <t>ケイヒ</t>
    </rPh>
    <rPh sb="62" eb="64">
      <t>カイシュウ</t>
    </rPh>
    <rPh sb="64" eb="65">
      <t>リツ</t>
    </rPh>
    <rPh sb="66" eb="68">
      <t>ルイジ</t>
    </rPh>
    <rPh sb="68" eb="70">
      <t>ダンタイ</t>
    </rPh>
    <rPh sb="71" eb="73">
      <t>ヒカク</t>
    </rPh>
    <rPh sb="76" eb="77">
      <t>ヒク</t>
    </rPh>
    <rPh sb="78" eb="80">
      <t>スイジュン</t>
    </rPh>
    <rPh sb="88" eb="90">
      <t>リョウキン</t>
    </rPh>
    <rPh sb="90" eb="92">
      <t>カイテイ</t>
    </rPh>
    <rPh sb="93" eb="94">
      <t>フク</t>
    </rPh>
    <rPh sb="95" eb="98">
      <t>ソウゴウテキ</t>
    </rPh>
    <rPh sb="99" eb="101">
      <t>ケイカク</t>
    </rPh>
    <rPh sb="105" eb="107">
      <t>ケントウ</t>
    </rPh>
    <rPh sb="108" eb="109">
      <t>スス</t>
    </rPh>
    <rPh sb="113" eb="115">
      <t>ヒツヨウ</t>
    </rPh>
    <phoneticPr fontId="4"/>
  </si>
  <si>
    <t>経費回収率が類似団体と比較すると低い水準となっているため定期的な料金改正が必要であると考えられるが、当該地域は人口５０名程度の小規模な地区であり、限界集落となっているため総合的な計画について検討が必要であると考える。企業債償還については、平成２７年度より新たな償還が始まったことから増加している。</t>
    <rPh sb="0" eb="2">
      <t>ケイヒ</t>
    </rPh>
    <rPh sb="2" eb="5">
      <t>カイシュウリツ</t>
    </rPh>
    <rPh sb="6" eb="8">
      <t>ルイジ</t>
    </rPh>
    <rPh sb="8" eb="10">
      <t>ダンタイ</t>
    </rPh>
    <rPh sb="11" eb="13">
      <t>ヒカク</t>
    </rPh>
    <rPh sb="16" eb="17">
      <t>ヒク</t>
    </rPh>
    <rPh sb="18" eb="20">
      <t>スイジュン</t>
    </rPh>
    <rPh sb="28" eb="31">
      <t>テイキテキ</t>
    </rPh>
    <rPh sb="32" eb="34">
      <t>リョウキン</t>
    </rPh>
    <rPh sb="34" eb="36">
      <t>カイセイ</t>
    </rPh>
    <rPh sb="37" eb="39">
      <t>ヒツヨウ</t>
    </rPh>
    <rPh sb="43" eb="44">
      <t>カンガ</t>
    </rPh>
    <rPh sb="50" eb="52">
      <t>トウガイ</t>
    </rPh>
    <rPh sb="52" eb="54">
      <t>チイキ</t>
    </rPh>
    <rPh sb="55" eb="57">
      <t>ジンコウ</t>
    </rPh>
    <rPh sb="59" eb="60">
      <t>メイ</t>
    </rPh>
    <rPh sb="60" eb="62">
      <t>テイド</t>
    </rPh>
    <rPh sb="63" eb="66">
      <t>ショウキボ</t>
    </rPh>
    <rPh sb="108" eb="110">
      <t>キギョウ</t>
    </rPh>
    <rPh sb="110" eb="111">
      <t>サイ</t>
    </rPh>
    <rPh sb="111" eb="113">
      <t>ショウカン</t>
    </rPh>
    <rPh sb="119" eb="121">
      <t>ヘイセイ</t>
    </rPh>
    <rPh sb="123" eb="124">
      <t>ネン</t>
    </rPh>
    <rPh sb="124" eb="125">
      <t>ド</t>
    </rPh>
    <rPh sb="127" eb="128">
      <t>アラ</t>
    </rPh>
    <rPh sb="130" eb="132">
      <t>ショウカン</t>
    </rPh>
    <rPh sb="133" eb="134">
      <t>ハジ</t>
    </rPh>
    <rPh sb="141" eb="14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</si>
</sst>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F6-40DE-8ACE-96A29BCEB644}"/>
            </c:ext>
          </c:extLst>
        </c:ser>
        <c:dLbls>
          <c:showLegendKey val="0"/>
          <c:showVal val="0"/>
          <c:showCatName val="0"/>
          <c:showSerName val="0"/>
          <c:showPercent val="0"/>
          <c:showBubbleSize val="0"/>
        </c:dLbls>
        <c:gapWidth val="150"/>
        <c:axId val="37688448"/>
        <c:axId val="6163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01F6-40DE-8ACE-96A29BCEB644}"/>
            </c:ext>
          </c:extLst>
        </c:ser>
        <c:dLbls>
          <c:showLegendKey val="0"/>
          <c:showVal val="0"/>
          <c:showCatName val="0"/>
          <c:showSerName val="0"/>
          <c:showPercent val="0"/>
          <c:showBubbleSize val="0"/>
        </c:dLbls>
        <c:marker val="1"/>
        <c:smooth val="0"/>
        <c:axId val="37688448"/>
        <c:axId val="61633280"/>
      </c:lineChart>
      <c:dateAx>
        <c:axId val="37688448"/>
        <c:scaling>
          <c:orientation val="minMax"/>
        </c:scaling>
        <c:delete val="1"/>
        <c:axPos val="b"/>
        <c:numFmt formatCode="ge" sourceLinked="1"/>
        <c:majorTickMark val="none"/>
        <c:minorTickMark val="none"/>
        <c:tickLblPos val="none"/>
        <c:crossAx val="61633280"/>
        <c:crosses val="autoZero"/>
        <c:auto val="1"/>
        <c:lblOffset val="100"/>
        <c:baseTimeUnit val="years"/>
      </c:dateAx>
      <c:valAx>
        <c:axId val="616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51.81</c:v>
                </c:pt>
                <c:pt idx="1">
                  <c:v>49.4</c:v>
                </c:pt>
                <c:pt idx="2">
                  <c:v>45.78</c:v>
                </c:pt>
                <c:pt idx="3">
                  <c:v>46.99</c:v>
                </c:pt>
                <c:pt idx="4">
                  <c:v>50.6</c:v>
                </c:pt>
              </c:numCache>
            </c:numRef>
          </c:val>
          <c:extLst xmlns:c16r2="http://schemas.microsoft.com/office/drawing/2015/06/chart">
            <c:ext xmlns:c16="http://schemas.microsoft.com/office/drawing/2014/chart" uri="{C3380CC4-5D6E-409C-BE32-E72D297353CC}">
              <c16:uniqueId val="{00000000-17A4-4FC2-B86C-A5A954F7DE19}"/>
            </c:ext>
          </c:extLst>
        </c:ser>
        <c:dLbls>
          <c:showLegendKey val="0"/>
          <c:showVal val="0"/>
          <c:showCatName val="0"/>
          <c:showSerName val="0"/>
          <c:showPercent val="0"/>
          <c:showBubbleSize val="0"/>
        </c:dLbls>
        <c:gapWidth val="150"/>
        <c:axId val="45435520"/>
        <c:axId val="454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7A4-4FC2-B86C-A5A954F7DE19}"/>
            </c:ext>
          </c:extLst>
        </c:ser>
        <c:dLbls>
          <c:showLegendKey val="0"/>
          <c:showVal val="0"/>
          <c:showCatName val="0"/>
          <c:showSerName val="0"/>
          <c:showPercent val="0"/>
          <c:showBubbleSize val="0"/>
        </c:dLbls>
        <c:marker val="1"/>
        <c:smooth val="0"/>
        <c:axId val="45435520"/>
        <c:axId val="45437696"/>
      </c:lineChart>
      <c:dateAx>
        <c:axId val="45435520"/>
        <c:scaling>
          <c:orientation val="minMax"/>
        </c:scaling>
        <c:delete val="1"/>
        <c:axPos val="b"/>
        <c:numFmt formatCode="ge" sourceLinked="1"/>
        <c:majorTickMark val="none"/>
        <c:minorTickMark val="none"/>
        <c:tickLblPos val="none"/>
        <c:crossAx val="45437696"/>
        <c:crosses val="autoZero"/>
        <c:auto val="1"/>
        <c:lblOffset val="100"/>
        <c:baseTimeUnit val="years"/>
      </c:dateAx>
      <c:valAx>
        <c:axId val="454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C0A-4365-9CA4-213C739E5CAD}"/>
            </c:ext>
          </c:extLst>
        </c:ser>
        <c:dLbls>
          <c:showLegendKey val="0"/>
          <c:showVal val="0"/>
          <c:showCatName val="0"/>
          <c:showSerName val="0"/>
          <c:showPercent val="0"/>
          <c:showBubbleSize val="0"/>
        </c:dLbls>
        <c:gapWidth val="150"/>
        <c:axId val="45493248"/>
        <c:axId val="4549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C0A-4365-9CA4-213C739E5CAD}"/>
            </c:ext>
          </c:extLst>
        </c:ser>
        <c:dLbls>
          <c:showLegendKey val="0"/>
          <c:showVal val="0"/>
          <c:showCatName val="0"/>
          <c:showSerName val="0"/>
          <c:showPercent val="0"/>
          <c:showBubbleSize val="0"/>
        </c:dLbls>
        <c:marker val="1"/>
        <c:smooth val="0"/>
        <c:axId val="45493248"/>
        <c:axId val="45499520"/>
      </c:lineChart>
      <c:dateAx>
        <c:axId val="45493248"/>
        <c:scaling>
          <c:orientation val="minMax"/>
        </c:scaling>
        <c:delete val="1"/>
        <c:axPos val="b"/>
        <c:numFmt formatCode="ge" sourceLinked="1"/>
        <c:majorTickMark val="none"/>
        <c:minorTickMark val="none"/>
        <c:tickLblPos val="none"/>
        <c:crossAx val="45499520"/>
        <c:crosses val="autoZero"/>
        <c:auto val="1"/>
        <c:lblOffset val="100"/>
        <c:baseTimeUnit val="years"/>
      </c:dateAx>
      <c:valAx>
        <c:axId val="454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77.209999999999994</c:v>
                </c:pt>
                <c:pt idx="1">
                  <c:v>77.569999999999993</c:v>
                </c:pt>
                <c:pt idx="2">
                  <c:v>75.19</c:v>
                </c:pt>
                <c:pt idx="3">
                  <c:v>75.739999999999995</c:v>
                </c:pt>
                <c:pt idx="4">
                  <c:v>96</c:v>
                </c:pt>
              </c:numCache>
            </c:numRef>
          </c:val>
          <c:extLst xmlns:c16r2="http://schemas.microsoft.com/office/drawing/2015/06/chart">
            <c:ext xmlns:c16="http://schemas.microsoft.com/office/drawing/2014/chart" uri="{C3380CC4-5D6E-409C-BE32-E72D297353CC}">
              <c16:uniqueId val="{00000000-91AA-47F1-83CD-7D98CDAB4677}"/>
            </c:ext>
          </c:extLst>
        </c:ser>
        <c:dLbls>
          <c:showLegendKey val="0"/>
          <c:showVal val="0"/>
          <c:showCatName val="0"/>
          <c:showSerName val="0"/>
          <c:showPercent val="0"/>
          <c:showBubbleSize val="0"/>
        </c:dLbls>
        <c:gapWidth val="150"/>
        <c:axId val="37555200"/>
        <c:axId val="4520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AA-47F1-83CD-7D98CDAB4677}"/>
            </c:ext>
          </c:extLst>
        </c:ser>
        <c:dLbls>
          <c:showLegendKey val="0"/>
          <c:showVal val="0"/>
          <c:showCatName val="0"/>
          <c:showSerName val="0"/>
          <c:showPercent val="0"/>
          <c:showBubbleSize val="0"/>
        </c:dLbls>
        <c:marker val="1"/>
        <c:smooth val="0"/>
        <c:axId val="37555200"/>
        <c:axId val="45204608"/>
      </c:lineChart>
      <c:dateAx>
        <c:axId val="37555200"/>
        <c:scaling>
          <c:orientation val="minMax"/>
        </c:scaling>
        <c:delete val="1"/>
        <c:axPos val="b"/>
        <c:numFmt formatCode="ge" sourceLinked="1"/>
        <c:majorTickMark val="none"/>
        <c:minorTickMark val="none"/>
        <c:tickLblPos val="none"/>
        <c:crossAx val="45204608"/>
        <c:crosses val="autoZero"/>
        <c:auto val="1"/>
        <c:lblOffset val="100"/>
        <c:baseTimeUnit val="years"/>
      </c:dateAx>
      <c:valAx>
        <c:axId val="452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A5-4A4B-8210-6777E8A892AA}"/>
            </c:ext>
          </c:extLst>
        </c:ser>
        <c:dLbls>
          <c:showLegendKey val="0"/>
          <c:showVal val="0"/>
          <c:showCatName val="0"/>
          <c:showSerName val="0"/>
          <c:showPercent val="0"/>
          <c:showBubbleSize val="0"/>
        </c:dLbls>
        <c:gapWidth val="150"/>
        <c:axId val="45035904"/>
        <c:axId val="450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A5-4A4B-8210-6777E8A892AA}"/>
            </c:ext>
          </c:extLst>
        </c:ser>
        <c:dLbls>
          <c:showLegendKey val="0"/>
          <c:showVal val="0"/>
          <c:showCatName val="0"/>
          <c:showSerName val="0"/>
          <c:showPercent val="0"/>
          <c:showBubbleSize val="0"/>
        </c:dLbls>
        <c:marker val="1"/>
        <c:smooth val="0"/>
        <c:axId val="45035904"/>
        <c:axId val="45037440"/>
      </c:lineChart>
      <c:dateAx>
        <c:axId val="45035904"/>
        <c:scaling>
          <c:orientation val="minMax"/>
        </c:scaling>
        <c:delete val="1"/>
        <c:axPos val="b"/>
        <c:numFmt formatCode="ge" sourceLinked="1"/>
        <c:majorTickMark val="none"/>
        <c:minorTickMark val="none"/>
        <c:tickLblPos val="none"/>
        <c:crossAx val="45037440"/>
        <c:crosses val="autoZero"/>
        <c:auto val="1"/>
        <c:lblOffset val="100"/>
        <c:baseTimeUnit val="years"/>
      </c:dateAx>
      <c:valAx>
        <c:axId val="450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BF-4255-BAD7-6B64B0B30F58}"/>
            </c:ext>
          </c:extLst>
        </c:ser>
        <c:dLbls>
          <c:showLegendKey val="0"/>
          <c:showVal val="0"/>
          <c:showCatName val="0"/>
          <c:showSerName val="0"/>
          <c:showPercent val="0"/>
          <c:showBubbleSize val="0"/>
        </c:dLbls>
        <c:gapWidth val="150"/>
        <c:axId val="45080576"/>
        <c:axId val="450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BF-4255-BAD7-6B64B0B30F58}"/>
            </c:ext>
          </c:extLst>
        </c:ser>
        <c:dLbls>
          <c:showLegendKey val="0"/>
          <c:showVal val="0"/>
          <c:showCatName val="0"/>
          <c:showSerName val="0"/>
          <c:showPercent val="0"/>
          <c:showBubbleSize val="0"/>
        </c:dLbls>
        <c:marker val="1"/>
        <c:smooth val="0"/>
        <c:axId val="45080576"/>
        <c:axId val="45082496"/>
      </c:lineChart>
      <c:dateAx>
        <c:axId val="45080576"/>
        <c:scaling>
          <c:orientation val="minMax"/>
        </c:scaling>
        <c:delete val="1"/>
        <c:axPos val="b"/>
        <c:numFmt formatCode="ge" sourceLinked="1"/>
        <c:majorTickMark val="none"/>
        <c:minorTickMark val="none"/>
        <c:tickLblPos val="none"/>
        <c:crossAx val="45082496"/>
        <c:crosses val="autoZero"/>
        <c:auto val="1"/>
        <c:lblOffset val="100"/>
        <c:baseTimeUnit val="years"/>
      </c:dateAx>
      <c:valAx>
        <c:axId val="450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47-43CE-9C5B-B9D94640BC4A}"/>
            </c:ext>
          </c:extLst>
        </c:ser>
        <c:dLbls>
          <c:showLegendKey val="0"/>
          <c:showVal val="0"/>
          <c:showCatName val="0"/>
          <c:showSerName val="0"/>
          <c:showPercent val="0"/>
          <c:showBubbleSize val="0"/>
        </c:dLbls>
        <c:gapWidth val="150"/>
        <c:axId val="45259392"/>
        <c:axId val="452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47-43CE-9C5B-B9D94640BC4A}"/>
            </c:ext>
          </c:extLst>
        </c:ser>
        <c:dLbls>
          <c:showLegendKey val="0"/>
          <c:showVal val="0"/>
          <c:showCatName val="0"/>
          <c:showSerName val="0"/>
          <c:showPercent val="0"/>
          <c:showBubbleSize val="0"/>
        </c:dLbls>
        <c:marker val="1"/>
        <c:smooth val="0"/>
        <c:axId val="45259392"/>
        <c:axId val="45265664"/>
      </c:lineChart>
      <c:dateAx>
        <c:axId val="45259392"/>
        <c:scaling>
          <c:orientation val="minMax"/>
        </c:scaling>
        <c:delete val="1"/>
        <c:axPos val="b"/>
        <c:numFmt formatCode="ge" sourceLinked="1"/>
        <c:majorTickMark val="none"/>
        <c:minorTickMark val="none"/>
        <c:tickLblPos val="none"/>
        <c:crossAx val="45265664"/>
        <c:crosses val="autoZero"/>
        <c:auto val="1"/>
        <c:lblOffset val="100"/>
        <c:baseTimeUnit val="years"/>
      </c:dateAx>
      <c:valAx>
        <c:axId val="452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68-44F4-9E1A-49045462BC96}"/>
            </c:ext>
          </c:extLst>
        </c:ser>
        <c:dLbls>
          <c:showLegendKey val="0"/>
          <c:showVal val="0"/>
          <c:showCatName val="0"/>
          <c:showSerName val="0"/>
          <c:showPercent val="0"/>
          <c:showBubbleSize val="0"/>
        </c:dLbls>
        <c:gapWidth val="150"/>
        <c:axId val="45288448"/>
        <c:axId val="452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68-44F4-9E1A-49045462BC96}"/>
            </c:ext>
          </c:extLst>
        </c:ser>
        <c:dLbls>
          <c:showLegendKey val="0"/>
          <c:showVal val="0"/>
          <c:showCatName val="0"/>
          <c:showSerName val="0"/>
          <c:showPercent val="0"/>
          <c:showBubbleSize val="0"/>
        </c:dLbls>
        <c:marker val="1"/>
        <c:smooth val="0"/>
        <c:axId val="45288448"/>
        <c:axId val="45290624"/>
      </c:lineChart>
      <c:dateAx>
        <c:axId val="45288448"/>
        <c:scaling>
          <c:orientation val="minMax"/>
        </c:scaling>
        <c:delete val="1"/>
        <c:axPos val="b"/>
        <c:numFmt formatCode="ge" sourceLinked="1"/>
        <c:majorTickMark val="none"/>
        <c:minorTickMark val="none"/>
        <c:tickLblPos val="none"/>
        <c:crossAx val="45290624"/>
        <c:crosses val="autoZero"/>
        <c:auto val="1"/>
        <c:lblOffset val="100"/>
        <c:baseTimeUnit val="years"/>
      </c:dateAx>
      <c:valAx>
        <c:axId val="452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450.37</c:v>
                </c:pt>
                <c:pt idx="1">
                  <c:v>412.71</c:v>
                </c:pt>
                <c:pt idx="2">
                  <c:v>5442.93</c:v>
                </c:pt>
                <c:pt idx="3">
                  <c:v>2081.63</c:v>
                </c:pt>
                <c:pt idx="4">
                  <c:v>561.95000000000005</c:v>
                </c:pt>
              </c:numCache>
            </c:numRef>
          </c:val>
          <c:extLst xmlns:c16r2="http://schemas.microsoft.com/office/drawing/2015/06/chart">
            <c:ext xmlns:c16="http://schemas.microsoft.com/office/drawing/2014/chart" uri="{C3380CC4-5D6E-409C-BE32-E72D297353CC}">
              <c16:uniqueId val="{00000000-E602-4F49-8565-A22258E31070}"/>
            </c:ext>
          </c:extLst>
        </c:ser>
        <c:dLbls>
          <c:showLegendKey val="0"/>
          <c:showVal val="0"/>
          <c:showCatName val="0"/>
          <c:showSerName val="0"/>
          <c:showPercent val="0"/>
          <c:showBubbleSize val="0"/>
        </c:dLbls>
        <c:gapWidth val="150"/>
        <c:axId val="45333504"/>
        <c:axId val="4533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E602-4F49-8565-A22258E31070}"/>
            </c:ext>
          </c:extLst>
        </c:ser>
        <c:dLbls>
          <c:showLegendKey val="0"/>
          <c:showVal val="0"/>
          <c:showCatName val="0"/>
          <c:showSerName val="0"/>
          <c:showPercent val="0"/>
          <c:showBubbleSize val="0"/>
        </c:dLbls>
        <c:marker val="1"/>
        <c:smooth val="0"/>
        <c:axId val="45333504"/>
        <c:axId val="45335680"/>
      </c:lineChart>
      <c:dateAx>
        <c:axId val="45333504"/>
        <c:scaling>
          <c:orientation val="minMax"/>
        </c:scaling>
        <c:delete val="1"/>
        <c:axPos val="b"/>
        <c:numFmt formatCode="ge" sourceLinked="1"/>
        <c:majorTickMark val="none"/>
        <c:minorTickMark val="none"/>
        <c:tickLblPos val="none"/>
        <c:crossAx val="45335680"/>
        <c:crosses val="autoZero"/>
        <c:auto val="1"/>
        <c:lblOffset val="100"/>
        <c:baseTimeUnit val="years"/>
      </c:dateAx>
      <c:valAx>
        <c:axId val="453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13.79</c:v>
                </c:pt>
                <c:pt idx="1">
                  <c:v>13.12</c:v>
                </c:pt>
                <c:pt idx="2">
                  <c:v>15.08</c:v>
                </c:pt>
                <c:pt idx="3">
                  <c:v>14.01</c:v>
                </c:pt>
                <c:pt idx="4">
                  <c:v>28.94</c:v>
                </c:pt>
              </c:numCache>
            </c:numRef>
          </c:val>
          <c:extLst xmlns:c16r2="http://schemas.microsoft.com/office/drawing/2015/06/chart">
            <c:ext xmlns:c16="http://schemas.microsoft.com/office/drawing/2014/chart" uri="{C3380CC4-5D6E-409C-BE32-E72D297353CC}">
              <c16:uniqueId val="{00000000-524D-4384-A097-8E0E0B15A46C}"/>
            </c:ext>
          </c:extLst>
        </c:ser>
        <c:dLbls>
          <c:showLegendKey val="0"/>
          <c:showVal val="0"/>
          <c:showCatName val="0"/>
          <c:showSerName val="0"/>
          <c:showPercent val="0"/>
          <c:showBubbleSize val="0"/>
        </c:dLbls>
        <c:gapWidth val="150"/>
        <c:axId val="45344640"/>
        <c:axId val="4569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524D-4384-A097-8E0E0B15A46C}"/>
            </c:ext>
          </c:extLst>
        </c:ser>
        <c:dLbls>
          <c:showLegendKey val="0"/>
          <c:showVal val="0"/>
          <c:showCatName val="0"/>
          <c:showSerName val="0"/>
          <c:showPercent val="0"/>
          <c:showBubbleSize val="0"/>
        </c:dLbls>
        <c:marker val="1"/>
        <c:smooth val="0"/>
        <c:axId val="45344640"/>
        <c:axId val="45699072"/>
      </c:lineChart>
      <c:dateAx>
        <c:axId val="45344640"/>
        <c:scaling>
          <c:orientation val="minMax"/>
        </c:scaling>
        <c:delete val="1"/>
        <c:axPos val="b"/>
        <c:numFmt formatCode="ge" sourceLinked="1"/>
        <c:majorTickMark val="none"/>
        <c:minorTickMark val="none"/>
        <c:tickLblPos val="none"/>
        <c:crossAx val="45699072"/>
        <c:crosses val="autoZero"/>
        <c:auto val="1"/>
        <c:lblOffset val="100"/>
        <c:baseTimeUnit val="years"/>
      </c:dateAx>
      <c:valAx>
        <c:axId val="456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311.02</c:v>
                </c:pt>
                <c:pt idx="1">
                  <c:v>333.18</c:v>
                </c:pt>
                <c:pt idx="2">
                  <c:v>296.72000000000003</c:v>
                </c:pt>
                <c:pt idx="3">
                  <c:v>316.02</c:v>
                </c:pt>
                <c:pt idx="4">
                  <c:v>149.94999999999999</c:v>
                </c:pt>
              </c:numCache>
            </c:numRef>
          </c:val>
          <c:extLst xmlns:c16r2="http://schemas.microsoft.com/office/drawing/2015/06/chart">
            <c:ext xmlns:c16="http://schemas.microsoft.com/office/drawing/2014/chart" uri="{C3380CC4-5D6E-409C-BE32-E72D297353CC}">
              <c16:uniqueId val="{00000000-3E3B-4544-B042-C7C83089DA50}"/>
            </c:ext>
          </c:extLst>
        </c:ser>
        <c:dLbls>
          <c:showLegendKey val="0"/>
          <c:showVal val="0"/>
          <c:showCatName val="0"/>
          <c:showSerName val="0"/>
          <c:showPercent val="0"/>
          <c:showBubbleSize val="0"/>
        </c:dLbls>
        <c:gapWidth val="150"/>
        <c:axId val="45730048"/>
        <c:axId val="457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3E3B-4544-B042-C7C83089DA50}"/>
            </c:ext>
          </c:extLst>
        </c:ser>
        <c:dLbls>
          <c:showLegendKey val="0"/>
          <c:showVal val="0"/>
          <c:showCatName val="0"/>
          <c:showSerName val="0"/>
          <c:showPercent val="0"/>
          <c:showBubbleSize val="0"/>
        </c:dLbls>
        <c:marker val="1"/>
        <c:smooth val="0"/>
        <c:axId val="45730048"/>
        <c:axId val="45736320"/>
      </c:lineChart>
      <c:dateAx>
        <c:axId val="45730048"/>
        <c:scaling>
          <c:orientation val="minMax"/>
        </c:scaling>
        <c:delete val="1"/>
        <c:axPos val="b"/>
        <c:numFmt formatCode="ge" sourceLinked="1"/>
        <c:majorTickMark val="none"/>
        <c:minorTickMark val="none"/>
        <c:tickLblPos val="none"/>
        <c:crossAx val="45736320"/>
        <c:crosses val="autoZero"/>
        <c:auto val="1"/>
        <c:lblOffset val="100"/>
        <c:baseTimeUnit val="years"/>
      </c:dateAx>
      <c:valAx>
        <c:axId val="457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小菅村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729</v>
      </c>
      <c r="AM8" s="49"/>
      <c r="AN8" s="49"/>
      <c r="AO8" s="49"/>
      <c r="AP8" s="49"/>
      <c r="AQ8" s="49"/>
      <c r="AR8" s="49"/>
      <c r="AS8" s="49"/>
      <c r="AT8" s="44">
        <f>データ!T6</f>
        <v>52.78</v>
      </c>
      <c r="AU8" s="44"/>
      <c r="AV8" s="44"/>
      <c r="AW8" s="44"/>
      <c r="AX8" s="44"/>
      <c r="AY8" s="44"/>
      <c r="AZ8" s="44"/>
      <c r="BA8" s="44"/>
      <c r="BB8" s="44">
        <f>データ!U6</f>
        <v>13.81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7.24</v>
      </c>
      <c r="Q10" s="44"/>
      <c r="R10" s="44"/>
      <c r="S10" s="44"/>
      <c r="T10" s="44"/>
      <c r="U10" s="44"/>
      <c r="V10" s="44"/>
      <c r="W10" s="44">
        <f>データ!Q6</f>
        <v>100</v>
      </c>
      <c r="X10" s="44"/>
      <c r="Y10" s="44"/>
      <c r="Z10" s="44"/>
      <c r="AA10" s="44"/>
      <c r="AB10" s="44"/>
      <c r="AC10" s="44"/>
      <c r="AD10" s="49">
        <f>データ!R6</f>
        <v>2520</v>
      </c>
      <c r="AE10" s="49"/>
      <c r="AF10" s="49"/>
      <c r="AG10" s="49"/>
      <c r="AH10" s="49"/>
      <c r="AI10" s="49"/>
      <c r="AJ10" s="49"/>
      <c r="AK10" s="2"/>
      <c r="AL10" s="49">
        <f>データ!V6</f>
        <v>52</v>
      </c>
      <c r="AM10" s="49"/>
      <c r="AN10" s="49"/>
      <c r="AO10" s="49"/>
      <c r="AP10" s="49"/>
      <c r="AQ10" s="49"/>
      <c r="AR10" s="49"/>
      <c r="AS10" s="49"/>
      <c r="AT10" s="44">
        <f>データ!W6</f>
        <v>0.06</v>
      </c>
      <c r="AU10" s="44"/>
      <c r="AV10" s="44"/>
      <c r="AW10" s="44"/>
      <c r="AX10" s="44"/>
      <c r="AY10" s="44"/>
      <c r="AZ10" s="44"/>
      <c r="BA10" s="44"/>
      <c r="BB10" s="44">
        <f>データ!X6</f>
        <v>866.67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127</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58</v>
      </c>
      <c r="O86" s="25" t="str">
        <f>データ!EO6</f>
        <v>【0.11】</v>
      </c>
    </row>
  </sheetData>
  <sheetProtection algorithmName="SHA-512" hashValue="QBApWTlkL4nhGZOp4MCjovBNQXyeSM4cpgIBpsenpG491+grOWPcf7by4vTBI7R6PnfovGG5CHd7NIkP9TzqxA==" saltValue="PxBqewmS7M8QJUIi/D+8z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76" t="s">
        <v>68</v>
      </c>
      <c r="I3" s="77"/>
      <c r="J3" s="77"/>
      <c r="K3" s="77"/>
      <c r="L3" s="77"/>
      <c r="M3" s="77"/>
      <c r="N3" s="77"/>
      <c r="O3" s="77"/>
      <c r="P3" s="77"/>
      <c r="Q3" s="77"/>
      <c r="R3" s="77"/>
      <c r="S3" s="77"/>
      <c r="T3" s="77"/>
      <c r="U3" s="77"/>
      <c r="V3" s="77"/>
      <c r="W3" s="77"/>
      <c r="X3" s="78"/>
      <c r="Y3" s="82" t="s">
        <v>69</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70</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71</v>
      </c>
      <c r="B4" s="29"/>
      <c r="C4" s="29"/>
      <c r="D4" s="29"/>
      <c r="E4" s="29"/>
      <c r="F4" s="29"/>
      <c r="G4" s="29"/>
      <c r="H4" s="79"/>
      <c r="I4" s="80"/>
      <c r="J4" s="80"/>
      <c r="K4" s="80"/>
      <c r="L4" s="80"/>
      <c r="M4" s="80"/>
      <c r="N4" s="80"/>
      <c r="O4" s="80"/>
      <c r="P4" s="80"/>
      <c r="Q4" s="80"/>
      <c r="R4" s="80"/>
      <c r="S4" s="80"/>
      <c r="T4" s="80"/>
      <c r="U4" s="80"/>
      <c r="V4" s="80"/>
      <c r="W4" s="80"/>
      <c r="X4" s="81"/>
      <c r="Y4" s="75" t="s">
        <v>72</v>
      </c>
      <c r="Z4" s="75"/>
      <c r="AA4" s="75"/>
      <c r="AB4" s="75"/>
      <c r="AC4" s="75"/>
      <c r="AD4" s="75"/>
      <c r="AE4" s="75"/>
      <c r="AF4" s="75"/>
      <c r="AG4" s="75"/>
      <c r="AH4" s="75"/>
      <c r="AI4" s="75"/>
      <c r="AJ4" s="75" t="s">
        <v>73</v>
      </c>
      <c r="AK4" s="75"/>
      <c r="AL4" s="75"/>
      <c r="AM4" s="75"/>
      <c r="AN4" s="75"/>
      <c r="AO4" s="75"/>
      <c r="AP4" s="75"/>
      <c r="AQ4" s="75"/>
      <c r="AR4" s="75"/>
      <c r="AS4" s="75"/>
      <c r="AT4" s="75"/>
      <c r="AU4" s="75" t="s">
        <v>74</v>
      </c>
      <c r="AV4" s="75"/>
      <c r="AW4" s="75"/>
      <c r="AX4" s="75"/>
      <c r="AY4" s="75"/>
      <c r="AZ4" s="75"/>
      <c r="BA4" s="75"/>
      <c r="BB4" s="75"/>
      <c r="BC4" s="75"/>
      <c r="BD4" s="75"/>
      <c r="BE4" s="75"/>
      <c r="BF4" s="75" t="s">
        <v>75</v>
      </c>
      <c r="BG4" s="75"/>
      <c r="BH4" s="75"/>
      <c r="BI4" s="75"/>
      <c r="BJ4" s="75"/>
      <c r="BK4" s="75"/>
      <c r="BL4" s="75"/>
      <c r="BM4" s="75"/>
      <c r="BN4" s="75"/>
      <c r="BO4" s="75"/>
      <c r="BP4" s="75"/>
      <c r="BQ4" s="75" t="s">
        <v>76</v>
      </c>
      <c r="BR4" s="75"/>
      <c r="BS4" s="75"/>
      <c r="BT4" s="75"/>
      <c r="BU4" s="75"/>
      <c r="BV4" s="75"/>
      <c r="BW4" s="75"/>
      <c r="BX4" s="75"/>
      <c r="BY4" s="75"/>
      <c r="BZ4" s="75"/>
      <c r="CA4" s="75"/>
      <c r="CB4" s="75" t="s">
        <v>77</v>
      </c>
      <c r="CC4" s="75"/>
      <c r="CD4" s="75"/>
      <c r="CE4" s="75"/>
      <c r="CF4" s="75"/>
      <c r="CG4" s="75"/>
      <c r="CH4" s="75"/>
      <c r="CI4" s="75"/>
      <c r="CJ4" s="75"/>
      <c r="CK4" s="75"/>
      <c r="CL4" s="75"/>
      <c r="CM4" s="75" t="s">
        <v>78</v>
      </c>
      <c r="CN4" s="75"/>
      <c r="CO4" s="75"/>
      <c r="CP4" s="75"/>
      <c r="CQ4" s="75"/>
      <c r="CR4" s="75"/>
      <c r="CS4" s="75"/>
      <c r="CT4" s="75"/>
      <c r="CU4" s="75"/>
      <c r="CV4" s="75"/>
      <c r="CW4" s="75"/>
      <c r="CX4" s="75" t="s">
        <v>79</v>
      </c>
      <c r="CY4" s="75"/>
      <c r="CZ4" s="75"/>
      <c r="DA4" s="75"/>
      <c r="DB4" s="75"/>
      <c r="DC4" s="75"/>
      <c r="DD4" s="75"/>
      <c r="DE4" s="75"/>
      <c r="DF4" s="75"/>
      <c r="DG4" s="75"/>
      <c r="DH4" s="75"/>
      <c r="DI4" s="75" t="s">
        <v>80</v>
      </c>
      <c r="DJ4" s="75"/>
      <c r="DK4" s="75"/>
      <c r="DL4" s="75"/>
      <c r="DM4" s="75"/>
      <c r="DN4" s="75"/>
      <c r="DO4" s="75"/>
      <c r="DP4" s="75"/>
      <c r="DQ4" s="75"/>
      <c r="DR4" s="75"/>
      <c r="DS4" s="75"/>
      <c r="DT4" s="75" t="s">
        <v>81</v>
      </c>
      <c r="DU4" s="75"/>
      <c r="DV4" s="75"/>
      <c r="DW4" s="75"/>
      <c r="DX4" s="75"/>
      <c r="DY4" s="75"/>
      <c r="DZ4" s="75"/>
      <c r="EA4" s="75"/>
      <c r="EB4" s="75"/>
      <c r="EC4" s="75"/>
      <c r="ED4" s="75"/>
      <c r="EE4" s="75" t="s">
        <v>82</v>
      </c>
      <c r="EF4" s="75"/>
      <c r="EG4" s="75"/>
      <c r="EH4" s="75"/>
      <c r="EI4" s="75"/>
      <c r="EJ4" s="75"/>
      <c r="EK4" s="75"/>
      <c r="EL4" s="75"/>
      <c r="EM4" s="75"/>
      <c r="EN4" s="75"/>
      <c r="EO4" s="75"/>
    </row>
    <row r="5" spans="1:145" x14ac:dyDescent="0.15">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x14ac:dyDescent="0.15">
      <c r="A6" s="27" t="s">
        <v>111</v>
      </c>
      <c r="B6" s="32">
        <f>B7</f>
        <v>2017</v>
      </c>
      <c r="C6" s="32">
        <f t="shared" ref="C6:X6" si="3">C7</f>
        <v>194425</v>
      </c>
      <c r="D6" s="32">
        <f t="shared" si="3"/>
        <v>47</v>
      </c>
      <c r="E6" s="32">
        <f t="shared" si="3"/>
        <v>17</v>
      </c>
      <c r="F6" s="32">
        <f t="shared" si="3"/>
        <v>5</v>
      </c>
      <c r="G6" s="32">
        <f t="shared" si="3"/>
        <v>0</v>
      </c>
      <c r="H6" s="32" t="str">
        <f t="shared" si="3"/>
        <v>山梨県　小菅村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7.24</v>
      </c>
      <c r="Q6" s="33">
        <f t="shared" si="3"/>
        <v>100</v>
      </c>
      <c r="R6" s="33">
        <f t="shared" si="3"/>
        <v>2520</v>
      </c>
      <c r="S6" s="33">
        <f t="shared" si="3"/>
        <v>729</v>
      </c>
      <c r="T6" s="33">
        <f t="shared" si="3"/>
        <v>52.78</v>
      </c>
      <c r="U6" s="33">
        <f t="shared" si="3"/>
        <v>13.81</v>
      </c>
      <c r="V6" s="33">
        <f t="shared" si="3"/>
        <v>52</v>
      </c>
      <c r="W6" s="33">
        <f t="shared" si="3"/>
        <v>0.06</v>
      </c>
      <c r="X6" s="33">
        <f t="shared" si="3"/>
        <v>866.67</v>
      </c>
      <c r="Y6" s="34">
        <f>IF(Y7="",NA(),Y7)</f>
        <v>77.209999999999994</v>
      </c>
      <c r="Z6" s="34">
        <f t="shared" ref="Z6:AH6" si="4">IF(Z7="",NA(),Z7)</f>
        <v>77.569999999999993</v>
      </c>
      <c r="AA6" s="34">
        <f t="shared" si="4"/>
        <v>75.19</v>
      </c>
      <c r="AB6" s="34">
        <f t="shared" si="4"/>
        <v>75.739999999999995</v>
      </c>
      <c r="AC6" s="34">
        <f t="shared" si="4"/>
        <v>96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450.37</v>
      </c>
      <c r="BG6" s="34">
        <f t="shared" ref="BG6:BO6" si="7">IF(BG7="",NA(),BG7)</f>
        <v>412.71</v>
      </c>
      <c r="BH6" s="34">
        <f t="shared" si="7"/>
        <v>5442.93</v>
      </c>
      <c r="BI6" s="34">
        <f t="shared" si="7"/>
        <v>2081.63</v>
      </c>
      <c r="BJ6" s="34">
        <f t="shared" si="7"/>
        <v>561.95000000000005</v>
      </c>
      <c r="BK6" s="34">
        <f t="shared" si="7"/>
        <v>1126.77</v>
      </c>
      <c r="BL6" s="34">
        <f t="shared" si="7"/>
        <v>1044.8</v>
      </c>
      <c r="BM6" s="34">
        <f t="shared" si="7"/>
        <v>1081.8</v>
      </c>
      <c r="BN6" s="34">
        <f t="shared" si="7"/>
        <v>974.93</v>
      </c>
      <c r="BO6" s="34">
        <f t="shared" si="7"/>
        <v>855.8</v>
      </c>
      <c r="BP6" s="33" t="str">
        <f>IF(BP7="","",IF(BP7="-","【-】","【"&amp;SUBSTITUTE(TEXT(BP7,"#,##0.00"),"-","△")&amp;"】"))</f>
        <v>【814.89】</v>
      </c>
      <c r="BQ6" s="34">
        <f>IF(BQ7="",NA(),BQ7)</f>
        <v>13.79</v>
      </c>
      <c r="BR6" s="34">
        <f t="shared" ref="BR6:BZ6" si="8">IF(BR7="",NA(),BR7)</f>
        <v>13.12</v>
      </c>
      <c r="BS6" s="34">
        <f t="shared" si="8"/>
        <v>15.08</v>
      </c>
      <c r="BT6" s="34">
        <f t="shared" si="8"/>
        <v>14.01</v>
      </c>
      <c r="BU6" s="34">
        <f t="shared" si="8"/>
        <v>28.94</v>
      </c>
      <c r="BV6" s="34">
        <f t="shared" si="8"/>
        <v>50.9</v>
      </c>
      <c r="BW6" s="34">
        <f t="shared" si="8"/>
        <v>50.82</v>
      </c>
      <c r="BX6" s="34">
        <f t="shared" si="8"/>
        <v>52.19</v>
      </c>
      <c r="BY6" s="34">
        <f t="shared" si="8"/>
        <v>55.32</v>
      </c>
      <c r="BZ6" s="34">
        <f t="shared" si="8"/>
        <v>59.8</v>
      </c>
      <c r="CA6" s="33" t="str">
        <f>IF(CA7="","",IF(CA7="-","【-】","【"&amp;SUBSTITUTE(TEXT(CA7,"#,##0.00"),"-","△")&amp;"】"))</f>
        <v>【60.64】</v>
      </c>
      <c r="CB6" s="34">
        <f>IF(CB7="",NA(),CB7)</f>
        <v>311.02</v>
      </c>
      <c r="CC6" s="34">
        <f t="shared" ref="CC6:CK6" si="9">IF(CC7="",NA(),CC7)</f>
        <v>333.18</v>
      </c>
      <c r="CD6" s="34">
        <f t="shared" si="9"/>
        <v>296.72000000000003</v>
      </c>
      <c r="CE6" s="34">
        <f t="shared" si="9"/>
        <v>316.02</v>
      </c>
      <c r="CF6" s="34">
        <f t="shared" si="9"/>
        <v>149.94999999999999</v>
      </c>
      <c r="CG6" s="34">
        <f t="shared" si="9"/>
        <v>293.27</v>
      </c>
      <c r="CH6" s="34">
        <f t="shared" si="9"/>
        <v>300.52</v>
      </c>
      <c r="CI6" s="34">
        <f t="shared" si="9"/>
        <v>296.14</v>
      </c>
      <c r="CJ6" s="34">
        <f t="shared" si="9"/>
        <v>283.17</v>
      </c>
      <c r="CK6" s="34">
        <f t="shared" si="9"/>
        <v>263.76</v>
      </c>
      <c r="CL6" s="33" t="str">
        <f>IF(CL7="","",IF(CL7="-","【-】","【"&amp;SUBSTITUTE(TEXT(CL7,"#,##0.00"),"-","△")&amp;"】"))</f>
        <v>【255.52】</v>
      </c>
      <c r="CM6" s="34">
        <f>IF(CM7="",NA(),CM7)</f>
        <v>51.81</v>
      </c>
      <c r="CN6" s="34">
        <f t="shared" ref="CN6:CV6" si="10">IF(CN7="",NA(),CN7)</f>
        <v>49.4</v>
      </c>
      <c r="CO6" s="34">
        <f t="shared" si="10"/>
        <v>45.78</v>
      </c>
      <c r="CP6" s="34">
        <f t="shared" si="10"/>
        <v>46.99</v>
      </c>
      <c r="CQ6" s="34">
        <f t="shared" si="10"/>
        <v>50.6</v>
      </c>
      <c r="CR6" s="34">
        <f t="shared" si="10"/>
        <v>53.78</v>
      </c>
      <c r="CS6" s="34">
        <f t="shared" si="10"/>
        <v>53.24</v>
      </c>
      <c r="CT6" s="34">
        <f t="shared" si="10"/>
        <v>52.31</v>
      </c>
      <c r="CU6" s="34">
        <f t="shared" si="10"/>
        <v>60.65</v>
      </c>
      <c r="CV6" s="34">
        <f t="shared" si="10"/>
        <v>51.75</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194425</v>
      </c>
      <c r="D7" s="36">
        <v>47</v>
      </c>
      <c r="E7" s="36">
        <v>17</v>
      </c>
      <c r="F7" s="36">
        <v>5</v>
      </c>
      <c r="G7" s="36">
        <v>0</v>
      </c>
      <c r="H7" s="36" t="s">
        <v>112</v>
      </c>
      <c r="I7" s="36" t="s">
        <v>113</v>
      </c>
      <c r="J7" s="36" t="s">
        <v>114</v>
      </c>
      <c r="K7" s="36" t="s">
        <v>115</v>
      </c>
      <c r="L7" s="36" t="s">
        <v>116</v>
      </c>
      <c r="M7" s="36" t="s">
        <v>117</v>
      </c>
      <c r="N7" s="37" t="s">
        <v>118</v>
      </c>
      <c r="O7" s="37" t="s">
        <v>119</v>
      </c>
      <c r="P7" s="37">
        <v>7.24</v>
      </c>
      <c r="Q7" s="37">
        <v>100</v>
      </c>
      <c r="R7" s="37">
        <v>2520</v>
      </c>
      <c r="S7" s="37">
        <v>729</v>
      </c>
      <c r="T7" s="37">
        <v>52.78</v>
      </c>
      <c r="U7" s="37">
        <v>13.81</v>
      </c>
      <c r="V7" s="37">
        <v>52</v>
      </c>
      <c r="W7" s="37">
        <v>0.06</v>
      </c>
      <c r="X7" s="37">
        <v>866.67</v>
      </c>
      <c r="Y7" s="37">
        <v>77.209999999999994</v>
      </c>
      <c r="Z7" s="37">
        <v>77.569999999999993</v>
      </c>
      <c r="AA7" s="37">
        <v>75.19</v>
      </c>
      <c r="AB7" s="37">
        <v>75.739999999999995</v>
      </c>
      <c r="AC7" s="37">
        <v>96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450.37</v>
      </c>
      <c r="BG7" s="37">
        <v>412.71</v>
      </c>
      <c r="BH7" s="37">
        <v>5442.93</v>
      </c>
      <c r="BI7" s="37">
        <v>2081.63</v>
      </c>
      <c r="BJ7" s="37">
        <v>561.95000000000005</v>
      </c>
      <c r="BK7" s="37">
        <v>1126.77</v>
      </c>
      <c r="BL7" s="37">
        <v>1044.8</v>
      </c>
      <c r="BM7" s="37">
        <v>1081.8</v>
      </c>
      <c r="BN7" s="37">
        <v>974.93</v>
      </c>
      <c r="BO7" s="37">
        <v>855.8</v>
      </c>
      <c r="BP7" s="37">
        <v>814.89</v>
      </c>
      <c r="BQ7" s="37">
        <v>13.79</v>
      </c>
      <c r="BR7" s="37">
        <v>13.12</v>
      </c>
      <c r="BS7" s="37">
        <v>15.08</v>
      </c>
      <c r="BT7" s="37">
        <v>14.01</v>
      </c>
      <c r="BU7" s="37">
        <v>28.94</v>
      </c>
      <c r="BV7" s="37">
        <v>50.9</v>
      </c>
      <c r="BW7" s="37">
        <v>50.82</v>
      </c>
      <c r="BX7" s="37">
        <v>52.19</v>
      </c>
      <c r="BY7" s="37">
        <v>55.32</v>
      </c>
      <c r="BZ7" s="37">
        <v>59.8</v>
      </c>
      <c r="CA7" s="37">
        <v>60.64</v>
      </c>
      <c r="CB7" s="37">
        <v>311.02</v>
      </c>
      <c r="CC7" s="37">
        <v>333.18</v>
      </c>
      <c r="CD7" s="37">
        <v>296.72000000000003</v>
      </c>
      <c r="CE7" s="37">
        <v>316.02</v>
      </c>
      <c r="CF7" s="37">
        <v>149.94999999999999</v>
      </c>
      <c r="CG7" s="37">
        <v>293.27</v>
      </c>
      <c r="CH7" s="37">
        <v>300.52</v>
      </c>
      <c r="CI7" s="37">
        <v>296.14</v>
      </c>
      <c r="CJ7" s="37">
        <v>283.17</v>
      </c>
      <c r="CK7" s="37">
        <v>263.76</v>
      </c>
      <c r="CL7" s="37">
        <v>255.52</v>
      </c>
      <c r="CM7" s="37">
        <v>51.81</v>
      </c>
      <c r="CN7" s="37">
        <v>49.4</v>
      </c>
      <c r="CO7" s="37">
        <v>45.78</v>
      </c>
      <c r="CP7" s="37">
        <v>46.99</v>
      </c>
      <c r="CQ7" s="37">
        <v>50.6</v>
      </c>
      <c r="CR7" s="37">
        <v>53.78</v>
      </c>
      <c r="CS7" s="37">
        <v>53.24</v>
      </c>
      <c r="CT7" s="37">
        <v>52.31</v>
      </c>
      <c r="CU7" s="37">
        <v>60.65</v>
      </c>
      <c r="CV7" s="37">
        <v>51.75</v>
      </c>
      <c r="CW7" s="37">
        <v>52.49</v>
      </c>
      <c r="CX7" s="37">
        <v>100</v>
      </c>
      <c r="CY7" s="37">
        <v>100</v>
      </c>
      <c r="CZ7" s="37">
        <v>100</v>
      </c>
      <c r="DA7" s="37">
        <v>100</v>
      </c>
      <c r="DB7" s="37">
        <v>100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2018-12-03T09:24:22Z</dcterms:created>
  <dcterms:modified xsi:type="dcterms:W3CDTF">2019-02-05T08:09:07Z</dcterms:modified>
  <cp:category/>
</cp:coreProperties>
</file>