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19\Desktop\"/>
    </mc:Choice>
  </mc:AlternateContent>
  <workbookProtection workbookAlgorithmName="SHA-512" workbookHashValue="J1dRXbJgqPBz9KB1mU1EPUhCA8YNZoeknab0SdRYmIEiMW3NuJI3BsHpxZGl3/wqqxlAzFUnDirCBeR6OxqotA==" workbookSaltValue="cHVrKjjYldr+wOUWLAnRTQ==" workbookSpinCount="100000" lockStructure="1"/>
  <bookViews>
    <workbookView xWindow="0" yWindow="0" windowWidth="23010" windowHeight="891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<sst xmlns="http://schemas.openxmlformats.org/spreadsheetml/2006/main" count="237" uniqueCount="122">
  <si>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</si>
  <si>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</si>
  <si>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</si>
  <si>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</si>
  <si>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</si>
  <si>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</si>
  <si>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</si>
  <si>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</si>
  <si>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</si>
  <si>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</si>
  <si>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</si>
  <si>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</si>
  <si>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</si>
  <si>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</si>
  <si>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</si>
  <si>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</si>
  <si>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</si>
  <si>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</si>
  <si>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</si>
  <si>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</si>
  <si>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</si>
  <si>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</si>
  <si>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</si>
  <si>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</si>
  <si>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</si>
  <si>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</si>
  <si>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</si>
  <si>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</si>
  <si>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</si>
  <si>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</si>
  <si>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</si>
  <si>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</si>
  <si>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</si>
  <si>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</si>
  <si>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</si>
  <si>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</si>
  <si>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</si>
  <si>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</si>
  <si>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</si>
  <si>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</si>
  <si>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</si>
  <si>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</si>
  <si>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</si>
  <si>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</si>
  <si>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</si>
  <si>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</si>
  <si>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</si>
  <si>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</si>
  <si>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</si>
  <si>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</si>
  <si>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</si>
  <si>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</si>
  <si>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</si>
  <si>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</si>
  <si>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</si>
  <si>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</si>
  <si>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</si>
  <si>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</si>
  <si>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</si>
  <si>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</si>
  <si>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</si>
  <si>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</si>
  <si>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</si>
  <si>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</si>
  <si>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</si>
  <si>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</si>
  <si>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</si>
  <si>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</si>
  <si>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</si>
  <si>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</si>
  <si>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</si>
  <si>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</si>
  <si>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</si>
  <si>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</si>
  <si>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</si>
  <si>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</si>
  <si>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</si>
  <si>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</si>
  <si>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</si>
  <si>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</si>
  <si>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</si>
  <si>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</si>
  <si>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</si>
  <si>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</si>
  <si>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</si>
  <si>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</si>
  <si>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</si>
  <si>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</si>
  <si>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</si>
  <si>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</si>
  <si>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</si>
  <si>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</si>
  <si>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</si>
  <si>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</si>
  <si>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</si>
  <si>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</si>
  <si>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</si>
  <si>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</si>
  <si>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</si>
  <si>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</si>
  <si>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</si>
  <si>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</si>
  <si>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</si>
  <si>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</si>
  <si>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</si>
  <si>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</si>
  <si>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小菅村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</si>
  <si>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</si>
  <si>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</si>
  <si>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</si>
  <si>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</si>
  <si>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</si>
  <si>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</si>
  <si>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</si>
  <si>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</si>
  <si>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</si>
  <si>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</si>
  <si>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</si>
  <si>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</si>
  <si>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管について老朽化が進んでいるため平成２９年度に小菅村簡易水道耐震化及び更新計画を作成した。また平成３０年度から本管の耐震化及び更新工事を実施している。電気・機械設備等においても現状で故障等は出ていないものの、点検を実施し更新をしていく必要がある。</t>
    <rPh sb="1" eb="3">
      <t>ホンカン</t>
    </rPh>
    <rPh sb="7" eb="10">
      <t>ロウキュウカ</t>
    </rPh>
    <rPh sb="11" eb="12">
      <t>スス</t>
    </rPh>
    <rPh sb="18" eb="20">
      <t>ヘイセイ</t>
    </rPh>
    <rPh sb="22" eb="24">
      <t>ネンド</t>
    </rPh>
    <rPh sb="25" eb="28">
      <t>コスゲムラ</t>
    </rPh>
    <rPh sb="28" eb="30">
      <t>カンイ</t>
    </rPh>
    <rPh sb="30" eb="32">
      <t>スイドウ</t>
    </rPh>
    <rPh sb="32" eb="35">
      <t>タイシンカ</t>
    </rPh>
    <rPh sb="35" eb="36">
      <t>オヨ</t>
    </rPh>
    <rPh sb="37" eb="39">
      <t>コウシン</t>
    </rPh>
    <rPh sb="39" eb="41">
      <t>ケイカク</t>
    </rPh>
    <rPh sb="42" eb="44">
      <t>サクセイ</t>
    </rPh>
    <rPh sb="49" eb="51">
      <t>ヘイセイ</t>
    </rPh>
    <rPh sb="53" eb="55">
      <t>ネンド</t>
    </rPh>
    <rPh sb="57" eb="59">
      <t>ホンカン</t>
    </rPh>
    <rPh sb="60" eb="63">
      <t>タイシンカ</t>
    </rPh>
    <rPh sb="63" eb="64">
      <t>オヨ</t>
    </rPh>
    <rPh sb="65" eb="67">
      <t>コウシン</t>
    </rPh>
    <rPh sb="67" eb="69">
      <t>コウジ</t>
    </rPh>
    <rPh sb="70" eb="72">
      <t>ジッシ</t>
    </rPh>
    <phoneticPr fontId="4"/>
  </si>
  <si>
    <t>本村では過疎高齢化による人口減少が大きな要因となり収益的収支比率・料金回収率が低い水準となっている。また平成２９年度については、前年度より給水人口が減少しているため一般会計からの繰入に頼りざるを得ない状況となっている。今後は計画的に老朽管の更新をするとともに、施設を効率的に運営していくため経営戦略を策定していく必要がある。
しかしながら水道事業のみで経営強化を図っていくことは大変難しく、人口ビジョンや村内企業の活性化に向けて総合計画を併せて策定していく必要がある。</t>
    <rPh sb="0" eb="2">
      <t>ホンソン</t>
    </rPh>
    <rPh sb="4" eb="6">
      <t>カソ</t>
    </rPh>
    <rPh sb="6" eb="9">
      <t>コウレイカ</t>
    </rPh>
    <rPh sb="12" eb="14">
      <t>ジンコウ</t>
    </rPh>
    <rPh sb="14" eb="16">
      <t>ゲンショウ</t>
    </rPh>
    <rPh sb="17" eb="18">
      <t>オオ</t>
    </rPh>
    <rPh sb="20" eb="22">
      <t>ヨウイン</t>
    </rPh>
    <rPh sb="25" eb="27">
      <t>シュウエキ</t>
    </rPh>
    <rPh sb="27" eb="28">
      <t>テキ</t>
    </rPh>
    <rPh sb="28" eb="30">
      <t>シュウシ</t>
    </rPh>
    <rPh sb="30" eb="32">
      <t>ヒリツ</t>
    </rPh>
    <rPh sb="33" eb="35">
      <t>リョウキン</t>
    </rPh>
    <rPh sb="35" eb="37">
      <t>カイシュウ</t>
    </rPh>
    <rPh sb="37" eb="38">
      <t>リツ</t>
    </rPh>
    <rPh sb="39" eb="40">
      <t>ヒク</t>
    </rPh>
    <rPh sb="41" eb="43">
      <t>スイジュン</t>
    </rPh>
    <rPh sb="52" eb="54">
      <t>ヘイセイ</t>
    </rPh>
    <rPh sb="56" eb="58">
      <t>ネンド</t>
    </rPh>
    <rPh sb="64" eb="67">
      <t>ゼンネンド</t>
    </rPh>
    <rPh sb="69" eb="71">
      <t>キュウスイ</t>
    </rPh>
    <rPh sb="71" eb="73">
      <t>ジンコウ</t>
    </rPh>
    <rPh sb="74" eb="76">
      <t>ゲンショウ</t>
    </rPh>
    <rPh sb="82" eb="84">
      <t>イッパン</t>
    </rPh>
    <rPh sb="84" eb="86">
      <t>カイケイ</t>
    </rPh>
    <rPh sb="89" eb="90">
      <t>ク</t>
    </rPh>
    <rPh sb="90" eb="91">
      <t>イ</t>
    </rPh>
    <rPh sb="92" eb="93">
      <t>タヨ</t>
    </rPh>
    <rPh sb="97" eb="98">
      <t>エ</t>
    </rPh>
    <rPh sb="100" eb="102">
      <t>ジョウキョウ</t>
    </rPh>
    <rPh sb="109" eb="111">
      <t>コンゴ</t>
    </rPh>
    <rPh sb="112" eb="115">
      <t>ケイカクテキ</t>
    </rPh>
    <rPh sb="169" eb="171">
      <t>スイドウ</t>
    </rPh>
    <rPh sb="171" eb="173">
      <t>ジギョウ</t>
    </rPh>
    <rPh sb="176" eb="178">
      <t>ケイエイ</t>
    </rPh>
    <rPh sb="178" eb="180">
      <t>キョウカ</t>
    </rPh>
    <rPh sb="181" eb="182">
      <t>ハカ</t>
    </rPh>
    <rPh sb="189" eb="191">
      <t>タイヘン</t>
    </rPh>
    <rPh sb="191" eb="192">
      <t>ムズカ</t>
    </rPh>
    <rPh sb="195" eb="197">
      <t>ジンコウ</t>
    </rPh>
    <rPh sb="202" eb="204">
      <t>ソンナイ</t>
    </rPh>
    <rPh sb="204" eb="206">
      <t>キギョウ</t>
    </rPh>
    <rPh sb="207" eb="210">
      <t>カッセイカ</t>
    </rPh>
    <rPh sb="211" eb="212">
      <t>ム</t>
    </rPh>
    <rPh sb="214" eb="216">
      <t>ソウゴウ</t>
    </rPh>
    <rPh sb="216" eb="218">
      <t>ケイカク</t>
    </rPh>
    <rPh sb="219" eb="220">
      <t>アワ</t>
    </rPh>
    <rPh sb="222" eb="224">
      <t>サクテイ</t>
    </rPh>
    <rPh sb="228" eb="230">
      <t>ヒツヨウ</t>
    </rPh>
    <phoneticPr fontId="4"/>
  </si>
  <si>
    <t>料金回収率が類似団体と比較すると低い水準となっている。そのため料金設定の見直し等を行う必要がある。また企業償還に係る費用も負担となっている。
収益的収支比率については類似団体平均値を下回っている。これは人口減少による水道利用者の減少が原因となっている。
施設利用率については本村では推測値で配水量を計算しているため類似団体値を下回っている状況にある。</t>
    <rPh sb="0" eb="2">
      <t>リョウキン</t>
    </rPh>
    <rPh sb="2" eb="4">
      <t>カイシュウ</t>
    </rPh>
    <rPh sb="4" eb="5">
      <t>リツ</t>
    </rPh>
    <rPh sb="6" eb="8">
      <t>ルイジ</t>
    </rPh>
    <rPh sb="8" eb="10">
      <t>ダンタイ</t>
    </rPh>
    <rPh sb="11" eb="13">
      <t>ヒカク</t>
    </rPh>
    <rPh sb="16" eb="17">
      <t>ヒク</t>
    </rPh>
    <rPh sb="18" eb="20">
      <t>スイジュン</t>
    </rPh>
    <rPh sb="31" eb="33">
      <t>リョウキン</t>
    </rPh>
    <rPh sb="33" eb="35">
      <t>セッテイ</t>
    </rPh>
    <rPh sb="36" eb="38">
      <t>ミナオ</t>
    </rPh>
    <rPh sb="39" eb="40">
      <t>トウ</t>
    </rPh>
    <rPh sb="41" eb="42">
      <t>オコナ</t>
    </rPh>
    <rPh sb="43" eb="45">
      <t>ヒツヨウ</t>
    </rPh>
    <rPh sb="51" eb="53">
      <t>キギョウ</t>
    </rPh>
    <rPh sb="53" eb="55">
      <t>ショウカン</t>
    </rPh>
    <rPh sb="56" eb="57">
      <t>カカワ</t>
    </rPh>
    <rPh sb="58" eb="60">
      <t>ヒヨウ</t>
    </rPh>
    <rPh sb="61" eb="63">
      <t>フタン</t>
    </rPh>
    <rPh sb="71" eb="74">
      <t>シュウエキテキ</t>
    </rPh>
    <rPh sb="74" eb="76">
      <t>シュウシ</t>
    </rPh>
    <rPh sb="76" eb="78">
      <t>ヒリツ</t>
    </rPh>
    <rPh sb="83" eb="85">
      <t>ルイジ</t>
    </rPh>
    <rPh sb="85" eb="87">
      <t>ダンタイ</t>
    </rPh>
    <rPh sb="87" eb="90">
      <t>ヘイキンチ</t>
    </rPh>
    <rPh sb="91" eb="93">
      <t>シタマワ</t>
    </rPh>
    <rPh sb="101" eb="103">
      <t>ジンコウ</t>
    </rPh>
    <rPh sb="103" eb="105">
      <t>ゲンショウ</t>
    </rPh>
    <rPh sb="108" eb="110">
      <t>スイドウ</t>
    </rPh>
    <rPh sb="110" eb="113">
      <t>リヨウシャ</t>
    </rPh>
    <rPh sb="114" eb="116">
      <t>ゲンショウ</t>
    </rPh>
    <rPh sb="117" eb="119">
      <t>ゲンイン</t>
    </rPh>
    <rPh sb="127" eb="129">
      <t>シセツ</t>
    </rPh>
    <rPh sb="129" eb="132">
      <t>リヨウリツ</t>
    </rPh>
    <rPh sb="137" eb="139">
      <t>ホンソン</t>
    </rPh>
    <rPh sb="141" eb="143">
      <t>スイソク</t>
    </rPh>
    <rPh sb="143" eb="144">
      <t>チ</t>
    </rPh>
    <rPh sb="145" eb="147">
      <t>ハイスイ</t>
    </rPh>
    <rPh sb="147" eb="148">
      <t>リョウ</t>
    </rPh>
    <rPh sb="149" eb="151">
      <t>ケイサン</t>
    </rPh>
    <rPh sb="157" eb="159">
      <t>ルイジ</t>
    </rPh>
    <rPh sb="159" eb="161">
      <t>ダンタイ</t>
    </rPh>
    <rPh sb="161" eb="162">
      <t>チ</t>
    </rPh>
    <rPh sb="163" eb="165">
      <t>シタマワ</t>
    </rPh>
    <rPh sb="169" eb="171">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</si>
</sst>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1A3-4C3F-A071-A7F46A8CB167}"/>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0.91</c:v>
                </c:pt>
                <c:pt idx="2">
                  <c:v>1.26</c:v>
                </c:pt>
                <c:pt idx="3">
                  <c:v>0.78</c:v>
                </c:pt>
                <c:pt idx="4">
                  <c:v>0.56999999999999995</c:v>
                </c:pt>
              </c:numCache>
            </c:numRef>
          </c:val>
          <c:smooth val="0"/>
          <c:extLst>
            <c:ext xmlns:c16="http://schemas.microsoft.com/office/drawing/2014/chart" uri="{C3380CC4-5D6E-409C-BE32-E72D297353CC}">
              <c16:uniqueId val="{00000001-11A3-4C3F-A071-A7F46A8CB167}"/>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36.57</c:v>
                </c:pt>
                <c:pt idx="1">
                  <c:v>36.57</c:v>
                </c:pt>
                <c:pt idx="2">
                  <c:v>36.47</c:v>
                </c:pt>
                <c:pt idx="3">
                  <c:v>36.57</c:v>
                </c:pt>
                <c:pt idx="4">
                  <c:v>36.57</c:v>
                </c:pt>
              </c:numCache>
            </c:numRef>
          </c:val>
          <c:extLst>
            <c:ext xmlns:c16="http://schemas.microsoft.com/office/drawing/2014/chart" uri="{C3380CC4-5D6E-409C-BE32-E72D297353CC}">
              <c16:uniqueId val="{00000000-EC0E-4764-ACB7-9DA339E1C66A}"/>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50.49</c:v>
                </c:pt>
                <c:pt idx="1">
                  <c:v>48.36</c:v>
                </c:pt>
                <c:pt idx="2">
                  <c:v>48.7</c:v>
                </c:pt>
                <c:pt idx="3">
                  <c:v>46.9</c:v>
                </c:pt>
                <c:pt idx="4">
                  <c:v>47.95</c:v>
                </c:pt>
              </c:numCache>
            </c:numRef>
          </c:val>
          <c:smooth val="0"/>
          <c:extLst>
            <c:ext xmlns:c16="http://schemas.microsoft.com/office/drawing/2014/chart" uri="{C3380CC4-5D6E-409C-BE32-E72D297353CC}">
              <c16:uniqueId val="{00000001-EC0E-4764-ACB7-9DA339E1C66A}"/>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88.98</c:v>
                </c:pt>
                <c:pt idx="1">
                  <c:v>100</c:v>
                </c:pt>
                <c:pt idx="2">
                  <c:v>100</c:v>
                </c:pt>
                <c:pt idx="3">
                  <c:v>100</c:v>
                </c:pt>
                <c:pt idx="4">
                  <c:v>100</c:v>
                </c:pt>
              </c:numCache>
            </c:numRef>
          </c:val>
          <c:extLst>
            <c:ext xmlns:c16="http://schemas.microsoft.com/office/drawing/2014/chart" uri="{C3380CC4-5D6E-409C-BE32-E72D297353CC}">
              <c16:uniqueId val="{00000000-FCCD-41D4-9CE0-141CD1AC4CEE}"/>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74.209999999999994</c:v>
                </c:pt>
                <c:pt idx="1">
                  <c:v>75.239999999999995</c:v>
                </c:pt>
                <c:pt idx="2">
                  <c:v>74.959999999999994</c:v>
                </c:pt>
                <c:pt idx="3">
                  <c:v>74.63</c:v>
                </c:pt>
                <c:pt idx="4">
                  <c:v>74.900000000000006</c:v>
                </c:pt>
              </c:numCache>
            </c:numRef>
          </c:val>
          <c:smooth val="0"/>
          <c:extLst>
            <c:ext xmlns:c16="http://schemas.microsoft.com/office/drawing/2014/chart" uri="{C3380CC4-5D6E-409C-BE32-E72D297353CC}">
              <c16:uniqueId val="{00000001-FCCD-41D4-9CE0-141CD1AC4CEE}"/>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52.24</c:v>
                </c:pt>
                <c:pt idx="1">
                  <c:v>55.56</c:v>
                </c:pt>
                <c:pt idx="2">
                  <c:v>40.520000000000003</c:v>
                </c:pt>
                <c:pt idx="3">
                  <c:v>51.28</c:v>
                </c:pt>
                <c:pt idx="4">
                  <c:v>51.2</c:v>
                </c:pt>
              </c:numCache>
            </c:numRef>
          </c:val>
          <c:extLst>
            <c:ext xmlns:c16="http://schemas.microsoft.com/office/drawing/2014/chart" uri="{C3380CC4-5D6E-409C-BE32-E72D297353CC}">
              <c16:uniqueId val="{00000000-8843-4C58-BA2F-332E59F34F71}"/>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71.66</c:v>
                </c:pt>
                <c:pt idx="1">
                  <c:v>73.06</c:v>
                </c:pt>
                <c:pt idx="2">
                  <c:v>72.03</c:v>
                </c:pt>
                <c:pt idx="3">
                  <c:v>72.11</c:v>
                </c:pt>
                <c:pt idx="4">
                  <c:v>74.05</c:v>
                </c:pt>
              </c:numCache>
            </c:numRef>
          </c:val>
          <c:smooth val="0"/>
          <c:extLst>
            <c:ext xmlns:c16="http://schemas.microsoft.com/office/drawing/2014/chart" uri="{C3380CC4-5D6E-409C-BE32-E72D297353CC}">
              <c16:uniqueId val="{00000001-8843-4C58-BA2F-332E59F34F71}"/>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4B7-44A8-AF79-53733CED2B1C}"/>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B7-44A8-AF79-53733CED2B1C}"/>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E96-42CA-96BA-7FE73380D3BC}"/>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96-42CA-96BA-7FE73380D3BC}"/>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E74-4F5B-8BF2-5096EA748CA7}"/>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74-4F5B-8BF2-5096EA748CA7}"/>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083-4E76-AC10-7AFEA19927E6}"/>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83-4E76-AC10-7AFEA19927E6}"/>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7205.2</c:v>
                </c:pt>
                <c:pt idx="1">
                  <c:v>6889.53</c:v>
                </c:pt>
                <c:pt idx="2">
                  <c:v>7168.82</c:v>
                </c:pt>
                <c:pt idx="3">
                  <c:v>7803.36</c:v>
                </c:pt>
                <c:pt idx="4">
                  <c:v>7221.4</c:v>
                </c:pt>
              </c:numCache>
            </c:numRef>
          </c:val>
          <c:extLst>
            <c:ext xmlns:c16="http://schemas.microsoft.com/office/drawing/2014/chart" uri="{C3380CC4-5D6E-409C-BE32-E72D297353CC}">
              <c16:uniqueId val="{00000000-2E4E-45AF-BC5D-82957AFD5F30}"/>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1462.56</c:v>
                </c:pt>
                <c:pt idx="1">
                  <c:v>1486.62</c:v>
                </c:pt>
                <c:pt idx="2">
                  <c:v>1510.14</c:v>
                </c:pt>
                <c:pt idx="3">
                  <c:v>1595.62</c:v>
                </c:pt>
                <c:pt idx="4">
                  <c:v>1302.33</c:v>
                </c:pt>
              </c:numCache>
            </c:numRef>
          </c:val>
          <c:smooth val="0"/>
          <c:extLst>
            <c:ext xmlns:c16="http://schemas.microsoft.com/office/drawing/2014/chart" uri="{C3380CC4-5D6E-409C-BE32-E72D297353CC}">
              <c16:uniqueId val="{00000001-2E4E-45AF-BC5D-82957AFD5F30}"/>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9.9</c:v>
                </c:pt>
                <c:pt idx="1">
                  <c:v>10.36</c:v>
                </c:pt>
                <c:pt idx="2">
                  <c:v>10.45</c:v>
                </c:pt>
                <c:pt idx="3">
                  <c:v>11.07</c:v>
                </c:pt>
                <c:pt idx="4">
                  <c:v>9.6</c:v>
                </c:pt>
              </c:numCache>
            </c:numRef>
          </c:val>
          <c:extLst>
            <c:ext xmlns:c16="http://schemas.microsoft.com/office/drawing/2014/chart" uri="{C3380CC4-5D6E-409C-BE32-E72D297353CC}">
              <c16:uniqueId val="{00000000-7165-406B-98EE-FBF97D29C8AC}"/>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32.39</c:v>
                </c:pt>
                <c:pt idx="1">
                  <c:v>24.39</c:v>
                </c:pt>
                <c:pt idx="2">
                  <c:v>22.67</c:v>
                </c:pt>
                <c:pt idx="3">
                  <c:v>37.92</c:v>
                </c:pt>
                <c:pt idx="4">
                  <c:v>40.89</c:v>
                </c:pt>
              </c:numCache>
            </c:numRef>
          </c:val>
          <c:smooth val="0"/>
          <c:extLst>
            <c:ext xmlns:c16="http://schemas.microsoft.com/office/drawing/2014/chart" uri="{C3380CC4-5D6E-409C-BE32-E72D297353CC}">
              <c16:uniqueId val="{00000001-7165-406B-98EE-FBF97D29C8AC}"/>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313.77999999999997</c:v>
                </c:pt>
                <c:pt idx="1">
                  <c:v>261.17</c:v>
                </c:pt>
                <c:pt idx="2">
                  <c:v>260.06</c:v>
                </c:pt>
                <c:pt idx="3">
                  <c:v>251.52</c:v>
                </c:pt>
                <c:pt idx="4">
                  <c:v>293.94</c:v>
                </c:pt>
              </c:numCache>
            </c:numRef>
          </c:val>
          <c:extLst>
            <c:ext xmlns:c16="http://schemas.microsoft.com/office/drawing/2014/chart" uri="{C3380CC4-5D6E-409C-BE32-E72D297353CC}">
              <c16:uniqueId val="{00000000-0238-4E59-B363-0FA4B6B9A3DE}"/>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530.83000000000004</c:v>
                </c:pt>
                <c:pt idx="1">
                  <c:v>734.18</c:v>
                </c:pt>
                <c:pt idx="2">
                  <c:v>789.62</c:v>
                </c:pt>
                <c:pt idx="3">
                  <c:v>423.18</c:v>
                </c:pt>
                <c:pt idx="4">
                  <c:v>383.2</c:v>
                </c:pt>
              </c:numCache>
            </c:numRef>
          </c:val>
          <c:smooth val="0"/>
          <c:extLst>
            <c:ext xmlns:c16="http://schemas.microsoft.com/office/drawing/2014/chart" uri="{C3380CC4-5D6E-409C-BE32-E72D297353CC}">
              <c16:uniqueId val="{00000001-0238-4E59-B363-0FA4B6B9A3DE}"/>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山梨県　小菅村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D4</v>
      </c>
      <c r="X8" s="72"/>
      <c r="Y8" s="72"/>
      <c r="Z8" s="72"/>
      <c r="AA8" s="72"/>
      <c r="AB8" s="72"/>
      <c r="AC8" s="72"/>
      <c r="AD8" s="72" t="str">
        <f>データ!$M$6</f>
        <v>非設置</v>
      </c>
      <c r="AE8" s="72"/>
      <c r="AF8" s="72"/>
      <c r="AG8" s="72"/>
      <c r="AH8" s="72"/>
      <c r="AI8" s="72"/>
      <c r="AJ8" s="72"/>
      <c r="AK8" s="2"/>
      <c r="AL8" s="66">
        <f>データ!$R$6</f>
        <v>729</v>
      </c>
      <c r="AM8" s="66"/>
      <c r="AN8" s="66"/>
      <c r="AO8" s="66"/>
      <c r="AP8" s="66"/>
      <c r="AQ8" s="66"/>
      <c r="AR8" s="66"/>
      <c r="AS8" s="66"/>
      <c r="AT8" s="65">
        <f>データ!$S$6</f>
        <v>52.78</v>
      </c>
      <c r="AU8" s="65"/>
      <c r="AV8" s="65"/>
      <c r="AW8" s="65"/>
      <c r="AX8" s="65"/>
      <c r="AY8" s="65"/>
      <c r="AZ8" s="65"/>
      <c r="BA8" s="65"/>
      <c r="BB8" s="65">
        <f>データ!$T$6</f>
        <v>13.81</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96.94</v>
      </c>
      <c r="Q10" s="65"/>
      <c r="R10" s="65"/>
      <c r="S10" s="65"/>
      <c r="T10" s="65"/>
      <c r="U10" s="65"/>
      <c r="V10" s="65"/>
      <c r="W10" s="66">
        <f>データ!$Q$6</f>
        <v>550</v>
      </c>
      <c r="X10" s="66"/>
      <c r="Y10" s="66"/>
      <c r="Z10" s="66"/>
      <c r="AA10" s="66"/>
      <c r="AB10" s="66"/>
      <c r="AC10" s="66"/>
      <c r="AD10" s="2"/>
      <c r="AE10" s="2"/>
      <c r="AF10" s="2"/>
      <c r="AG10" s="2"/>
      <c r="AH10" s="2"/>
      <c r="AI10" s="2"/>
      <c r="AJ10" s="2"/>
      <c r="AK10" s="2"/>
      <c r="AL10" s="66">
        <f>データ!$U$6</f>
        <v>696</v>
      </c>
      <c r="AM10" s="66"/>
      <c r="AN10" s="66"/>
      <c r="AO10" s="66"/>
      <c r="AP10" s="66"/>
      <c r="AQ10" s="66"/>
      <c r="AR10" s="66"/>
      <c r="AS10" s="66"/>
      <c r="AT10" s="65">
        <f>データ!$V$6</f>
        <v>52.78</v>
      </c>
      <c r="AU10" s="65"/>
      <c r="AV10" s="65"/>
      <c r="AW10" s="65"/>
      <c r="AX10" s="65"/>
      <c r="AY10" s="65"/>
      <c r="AZ10" s="65"/>
      <c r="BA10" s="65"/>
      <c r="BB10" s="65">
        <f>データ!$W$6</f>
        <v>13.19</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121</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119</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120</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53</v>
      </c>
      <c r="N85" s="26" t="s">
        <v>53</v>
      </c>
      <c r="O85" s="26" t="str">
        <f>データ!EN6</f>
        <v>【0.72】</v>
      </c>
    </row>
  </sheetData>
  <sheetProtection algorithmName="SHA-512" hashValue="Yd0oXsKkmkrQ7rcGVpjDDElMTTGWpcrnQDZ6M5safftzcga1WsK2pye3/R4QkkskOsF3Hk2CGug73MqxSnjKhA==" saltValue="B+UmW4EpoEQIYKa89TaTR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54</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55</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56</v>
      </c>
      <c r="B3" s="29" t="s">
        <v>57</v>
      </c>
      <c r="C3" s="29" t="s">
        <v>58</v>
      </c>
      <c r="D3" s="29" t="s">
        <v>59</v>
      </c>
      <c r="E3" s="29" t="s">
        <v>60</v>
      </c>
      <c r="F3" s="29" t="s">
        <v>61</v>
      </c>
      <c r="G3" s="29" t="s">
        <v>62</v>
      </c>
      <c r="H3" s="76" t="s">
        <v>63</v>
      </c>
      <c r="I3" s="77"/>
      <c r="J3" s="77"/>
      <c r="K3" s="77"/>
      <c r="L3" s="77"/>
      <c r="M3" s="77"/>
      <c r="N3" s="77"/>
      <c r="O3" s="77"/>
      <c r="P3" s="77"/>
      <c r="Q3" s="77"/>
      <c r="R3" s="77"/>
      <c r="S3" s="77"/>
      <c r="T3" s="77"/>
      <c r="U3" s="77"/>
      <c r="V3" s="77"/>
      <c r="W3" s="78"/>
      <c r="X3" s="82" t="s">
        <v>64</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35</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65</v>
      </c>
      <c r="B4" s="30"/>
      <c r="C4" s="30"/>
      <c r="D4" s="30"/>
      <c r="E4" s="30"/>
      <c r="F4" s="30"/>
      <c r="G4" s="30"/>
      <c r="H4" s="79"/>
      <c r="I4" s="80"/>
      <c r="J4" s="80"/>
      <c r="K4" s="80"/>
      <c r="L4" s="80"/>
      <c r="M4" s="80"/>
      <c r="N4" s="80"/>
      <c r="O4" s="80"/>
      <c r="P4" s="80"/>
      <c r="Q4" s="80"/>
      <c r="R4" s="80"/>
      <c r="S4" s="80"/>
      <c r="T4" s="80"/>
      <c r="U4" s="80"/>
      <c r="V4" s="80"/>
      <c r="W4" s="81"/>
      <c r="X4" s="75" t="s">
        <v>66</v>
      </c>
      <c r="Y4" s="75"/>
      <c r="Z4" s="75"/>
      <c r="AA4" s="75"/>
      <c r="AB4" s="75"/>
      <c r="AC4" s="75"/>
      <c r="AD4" s="75"/>
      <c r="AE4" s="75"/>
      <c r="AF4" s="75"/>
      <c r="AG4" s="75"/>
      <c r="AH4" s="75"/>
      <c r="AI4" s="75" t="s">
        <v>67</v>
      </c>
      <c r="AJ4" s="75"/>
      <c r="AK4" s="75"/>
      <c r="AL4" s="75"/>
      <c r="AM4" s="75"/>
      <c r="AN4" s="75"/>
      <c r="AO4" s="75"/>
      <c r="AP4" s="75"/>
      <c r="AQ4" s="75"/>
      <c r="AR4" s="75"/>
      <c r="AS4" s="75"/>
      <c r="AT4" s="75" t="s">
        <v>68</v>
      </c>
      <c r="AU4" s="75"/>
      <c r="AV4" s="75"/>
      <c r="AW4" s="75"/>
      <c r="AX4" s="75"/>
      <c r="AY4" s="75"/>
      <c r="AZ4" s="75"/>
      <c r="BA4" s="75"/>
      <c r="BB4" s="75"/>
      <c r="BC4" s="75"/>
      <c r="BD4" s="75"/>
      <c r="BE4" s="75" t="s">
        <v>69</v>
      </c>
      <c r="BF4" s="75"/>
      <c r="BG4" s="75"/>
      <c r="BH4" s="75"/>
      <c r="BI4" s="75"/>
      <c r="BJ4" s="75"/>
      <c r="BK4" s="75"/>
      <c r="BL4" s="75"/>
      <c r="BM4" s="75"/>
      <c r="BN4" s="75"/>
      <c r="BO4" s="75"/>
      <c r="BP4" s="75" t="s">
        <v>70</v>
      </c>
      <c r="BQ4" s="75"/>
      <c r="BR4" s="75"/>
      <c r="BS4" s="75"/>
      <c r="BT4" s="75"/>
      <c r="BU4" s="75"/>
      <c r="BV4" s="75"/>
      <c r="BW4" s="75"/>
      <c r="BX4" s="75"/>
      <c r="BY4" s="75"/>
      <c r="BZ4" s="75"/>
      <c r="CA4" s="75" t="s">
        <v>71</v>
      </c>
      <c r="CB4" s="75"/>
      <c r="CC4" s="75"/>
      <c r="CD4" s="75"/>
      <c r="CE4" s="75"/>
      <c r="CF4" s="75"/>
      <c r="CG4" s="75"/>
      <c r="CH4" s="75"/>
      <c r="CI4" s="75"/>
      <c r="CJ4" s="75"/>
      <c r="CK4" s="75"/>
      <c r="CL4" s="75" t="s">
        <v>72</v>
      </c>
      <c r="CM4" s="75"/>
      <c r="CN4" s="75"/>
      <c r="CO4" s="75"/>
      <c r="CP4" s="75"/>
      <c r="CQ4" s="75"/>
      <c r="CR4" s="75"/>
      <c r="CS4" s="75"/>
      <c r="CT4" s="75"/>
      <c r="CU4" s="75"/>
      <c r="CV4" s="75"/>
      <c r="CW4" s="75" t="s">
        <v>73</v>
      </c>
      <c r="CX4" s="75"/>
      <c r="CY4" s="75"/>
      <c r="CZ4" s="75"/>
      <c r="DA4" s="75"/>
      <c r="DB4" s="75"/>
      <c r="DC4" s="75"/>
      <c r="DD4" s="75"/>
      <c r="DE4" s="75"/>
      <c r="DF4" s="75"/>
      <c r="DG4" s="75"/>
      <c r="DH4" s="75" t="s">
        <v>74</v>
      </c>
      <c r="DI4" s="75"/>
      <c r="DJ4" s="75"/>
      <c r="DK4" s="75"/>
      <c r="DL4" s="75"/>
      <c r="DM4" s="75"/>
      <c r="DN4" s="75"/>
      <c r="DO4" s="75"/>
      <c r="DP4" s="75"/>
      <c r="DQ4" s="75"/>
      <c r="DR4" s="75"/>
      <c r="DS4" s="75" t="s">
        <v>75</v>
      </c>
      <c r="DT4" s="75"/>
      <c r="DU4" s="75"/>
      <c r="DV4" s="75"/>
      <c r="DW4" s="75"/>
      <c r="DX4" s="75"/>
      <c r="DY4" s="75"/>
      <c r="DZ4" s="75"/>
      <c r="EA4" s="75"/>
      <c r="EB4" s="75"/>
      <c r="EC4" s="75"/>
      <c r="ED4" s="75" t="s">
        <v>76</v>
      </c>
      <c r="EE4" s="75"/>
      <c r="EF4" s="75"/>
      <c r="EG4" s="75"/>
      <c r="EH4" s="75"/>
      <c r="EI4" s="75"/>
      <c r="EJ4" s="75"/>
      <c r="EK4" s="75"/>
      <c r="EL4" s="75"/>
      <c r="EM4" s="75"/>
      <c r="EN4" s="75"/>
    </row>
    <row r="5" spans="1:144" x14ac:dyDescent="0.15">
      <c r="A5" s="28" t="s">
        <v>77</v>
      </c>
      <c r="B5" s="31"/>
      <c r="C5" s="31"/>
      <c r="D5" s="31"/>
      <c r="E5" s="31"/>
      <c r="F5" s="31"/>
      <c r="G5" s="31"/>
      <c r="H5" s="32" t="s">
        <v>78</v>
      </c>
      <c r="I5" s="32" t="s">
        <v>79</v>
      </c>
      <c r="J5" s="32" t="s">
        <v>80</v>
      </c>
      <c r="K5" s="32" t="s">
        <v>81</v>
      </c>
      <c r="L5" s="32" t="s">
        <v>82</v>
      </c>
      <c r="M5" s="32" t="s">
        <v>83</v>
      </c>
      <c r="N5" s="32" t="s">
        <v>84</v>
      </c>
      <c r="O5" s="32" t="s">
        <v>85</v>
      </c>
      <c r="P5" s="32" t="s">
        <v>86</v>
      </c>
      <c r="Q5" s="32" t="s">
        <v>87</v>
      </c>
      <c r="R5" s="32" t="s">
        <v>88</v>
      </c>
      <c r="S5" s="32" t="s">
        <v>89</v>
      </c>
      <c r="T5" s="32" t="s">
        <v>90</v>
      </c>
      <c r="U5" s="32" t="s">
        <v>91</v>
      </c>
      <c r="V5" s="32" t="s">
        <v>92</v>
      </c>
      <c r="W5" s="32" t="s">
        <v>93</v>
      </c>
      <c r="X5" s="32" t="s">
        <v>94</v>
      </c>
      <c r="Y5" s="32" t="s">
        <v>95</v>
      </c>
      <c r="Z5" s="32" t="s">
        <v>96</v>
      </c>
      <c r="AA5" s="32" t="s">
        <v>97</v>
      </c>
      <c r="AB5" s="32" t="s">
        <v>98</v>
      </c>
      <c r="AC5" s="32" t="s">
        <v>99</v>
      </c>
      <c r="AD5" s="32" t="s">
        <v>100</v>
      </c>
      <c r="AE5" s="32" t="s">
        <v>101</v>
      </c>
      <c r="AF5" s="32" t="s">
        <v>102</v>
      </c>
      <c r="AG5" s="32" t="s">
        <v>103</v>
      </c>
      <c r="AH5" s="32" t="s">
        <v>41</v>
      </c>
      <c r="AI5" s="32" t="s">
        <v>94</v>
      </c>
      <c r="AJ5" s="32" t="s">
        <v>95</v>
      </c>
      <c r="AK5" s="32" t="s">
        <v>96</v>
      </c>
      <c r="AL5" s="32" t="s">
        <v>97</v>
      </c>
      <c r="AM5" s="32" t="s">
        <v>98</v>
      </c>
      <c r="AN5" s="32" t="s">
        <v>99</v>
      </c>
      <c r="AO5" s="32" t="s">
        <v>100</v>
      </c>
      <c r="AP5" s="32" t="s">
        <v>101</v>
      </c>
      <c r="AQ5" s="32" t="s">
        <v>102</v>
      </c>
      <c r="AR5" s="32" t="s">
        <v>103</v>
      </c>
      <c r="AS5" s="32" t="s">
        <v>104</v>
      </c>
      <c r="AT5" s="32" t="s">
        <v>94</v>
      </c>
      <c r="AU5" s="32" t="s">
        <v>95</v>
      </c>
      <c r="AV5" s="32" t="s">
        <v>96</v>
      </c>
      <c r="AW5" s="32" t="s">
        <v>97</v>
      </c>
      <c r="AX5" s="32" t="s">
        <v>98</v>
      </c>
      <c r="AY5" s="32" t="s">
        <v>99</v>
      </c>
      <c r="AZ5" s="32" t="s">
        <v>100</v>
      </c>
      <c r="BA5" s="32" t="s">
        <v>101</v>
      </c>
      <c r="BB5" s="32" t="s">
        <v>102</v>
      </c>
      <c r="BC5" s="32" t="s">
        <v>103</v>
      </c>
      <c r="BD5" s="32" t="s">
        <v>104</v>
      </c>
      <c r="BE5" s="32" t="s">
        <v>94</v>
      </c>
      <c r="BF5" s="32" t="s">
        <v>95</v>
      </c>
      <c r="BG5" s="32" t="s">
        <v>96</v>
      </c>
      <c r="BH5" s="32" t="s">
        <v>97</v>
      </c>
      <c r="BI5" s="32" t="s">
        <v>98</v>
      </c>
      <c r="BJ5" s="32" t="s">
        <v>99</v>
      </c>
      <c r="BK5" s="32" t="s">
        <v>100</v>
      </c>
      <c r="BL5" s="32" t="s">
        <v>101</v>
      </c>
      <c r="BM5" s="32" t="s">
        <v>102</v>
      </c>
      <c r="BN5" s="32" t="s">
        <v>103</v>
      </c>
      <c r="BO5" s="32" t="s">
        <v>104</v>
      </c>
      <c r="BP5" s="32" t="s">
        <v>94</v>
      </c>
      <c r="BQ5" s="32" t="s">
        <v>95</v>
      </c>
      <c r="BR5" s="32" t="s">
        <v>96</v>
      </c>
      <c r="BS5" s="32" t="s">
        <v>97</v>
      </c>
      <c r="BT5" s="32" t="s">
        <v>98</v>
      </c>
      <c r="BU5" s="32" t="s">
        <v>99</v>
      </c>
      <c r="BV5" s="32" t="s">
        <v>100</v>
      </c>
      <c r="BW5" s="32" t="s">
        <v>101</v>
      </c>
      <c r="BX5" s="32" t="s">
        <v>102</v>
      </c>
      <c r="BY5" s="32" t="s">
        <v>103</v>
      </c>
      <c r="BZ5" s="32" t="s">
        <v>104</v>
      </c>
      <c r="CA5" s="32" t="s">
        <v>94</v>
      </c>
      <c r="CB5" s="32" t="s">
        <v>95</v>
      </c>
      <c r="CC5" s="32" t="s">
        <v>96</v>
      </c>
      <c r="CD5" s="32" t="s">
        <v>97</v>
      </c>
      <c r="CE5" s="32" t="s">
        <v>98</v>
      </c>
      <c r="CF5" s="32" t="s">
        <v>99</v>
      </c>
      <c r="CG5" s="32" t="s">
        <v>100</v>
      </c>
      <c r="CH5" s="32" t="s">
        <v>101</v>
      </c>
      <c r="CI5" s="32" t="s">
        <v>102</v>
      </c>
      <c r="CJ5" s="32" t="s">
        <v>103</v>
      </c>
      <c r="CK5" s="32" t="s">
        <v>104</v>
      </c>
      <c r="CL5" s="32" t="s">
        <v>94</v>
      </c>
      <c r="CM5" s="32" t="s">
        <v>95</v>
      </c>
      <c r="CN5" s="32" t="s">
        <v>96</v>
      </c>
      <c r="CO5" s="32" t="s">
        <v>97</v>
      </c>
      <c r="CP5" s="32" t="s">
        <v>98</v>
      </c>
      <c r="CQ5" s="32" t="s">
        <v>99</v>
      </c>
      <c r="CR5" s="32" t="s">
        <v>100</v>
      </c>
      <c r="CS5" s="32" t="s">
        <v>101</v>
      </c>
      <c r="CT5" s="32" t="s">
        <v>102</v>
      </c>
      <c r="CU5" s="32" t="s">
        <v>103</v>
      </c>
      <c r="CV5" s="32" t="s">
        <v>104</v>
      </c>
      <c r="CW5" s="32" t="s">
        <v>94</v>
      </c>
      <c r="CX5" s="32" t="s">
        <v>95</v>
      </c>
      <c r="CY5" s="32" t="s">
        <v>96</v>
      </c>
      <c r="CZ5" s="32" t="s">
        <v>97</v>
      </c>
      <c r="DA5" s="32" t="s">
        <v>98</v>
      </c>
      <c r="DB5" s="32" t="s">
        <v>99</v>
      </c>
      <c r="DC5" s="32" t="s">
        <v>100</v>
      </c>
      <c r="DD5" s="32" t="s">
        <v>101</v>
      </c>
      <c r="DE5" s="32" t="s">
        <v>102</v>
      </c>
      <c r="DF5" s="32" t="s">
        <v>103</v>
      </c>
      <c r="DG5" s="32" t="s">
        <v>104</v>
      </c>
      <c r="DH5" s="32" t="s">
        <v>94</v>
      </c>
      <c r="DI5" s="32" t="s">
        <v>95</v>
      </c>
      <c r="DJ5" s="32" t="s">
        <v>96</v>
      </c>
      <c r="DK5" s="32" t="s">
        <v>97</v>
      </c>
      <c r="DL5" s="32" t="s">
        <v>98</v>
      </c>
      <c r="DM5" s="32" t="s">
        <v>99</v>
      </c>
      <c r="DN5" s="32" t="s">
        <v>100</v>
      </c>
      <c r="DO5" s="32" t="s">
        <v>101</v>
      </c>
      <c r="DP5" s="32" t="s">
        <v>102</v>
      </c>
      <c r="DQ5" s="32" t="s">
        <v>103</v>
      </c>
      <c r="DR5" s="32" t="s">
        <v>104</v>
      </c>
      <c r="DS5" s="32" t="s">
        <v>94</v>
      </c>
      <c r="DT5" s="32" t="s">
        <v>95</v>
      </c>
      <c r="DU5" s="32" t="s">
        <v>96</v>
      </c>
      <c r="DV5" s="32" t="s">
        <v>97</v>
      </c>
      <c r="DW5" s="32" t="s">
        <v>98</v>
      </c>
      <c r="DX5" s="32" t="s">
        <v>99</v>
      </c>
      <c r="DY5" s="32" t="s">
        <v>100</v>
      </c>
      <c r="DZ5" s="32" t="s">
        <v>101</v>
      </c>
      <c r="EA5" s="32" t="s">
        <v>102</v>
      </c>
      <c r="EB5" s="32" t="s">
        <v>103</v>
      </c>
      <c r="EC5" s="32" t="s">
        <v>104</v>
      </c>
      <c r="ED5" s="32" t="s">
        <v>94</v>
      </c>
      <c r="EE5" s="32" t="s">
        <v>95</v>
      </c>
      <c r="EF5" s="32" t="s">
        <v>96</v>
      </c>
      <c r="EG5" s="32" t="s">
        <v>97</v>
      </c>
      <c r="EH5" s="32" t="s">
        <v>98</v>
      </c>
      <c r="EI5" s="32" t="s">
        <v>99</v>
      </c>
      <c r="EJ5" s="32" t="s">
        <v>100</v>
      </c>
      <c r="EK5" s="32" t="s">
        <v>101</v>
      </c>
      <c r="EL5" s="32" t="s">
        <v>102</v>
      </c>
      <c r="EM5" s="32" t="s">
        <v>103</v>
      </c>
      <c r="EN5" s="32" t="s">
        <v>104</v>
      </c>
    </row>
    <row r="6" spans="1:144" s="36" customFormat="1" x14ac:dyDescent="0.15">
      <c r="A6" s="28" t="s">
        <v>105</v>
      </c>
      <c r="B6" s="33">
        <f>B7</f>
        <v>2017</v>
      </c>
      <c r="C6" s="33">
        <f t="shared" ref="C6:W6" si="3">C7</f>
        <v>194425</v>
      </c>
      <c r="D6" s="33">
        <f t="shared" si="3"/>
        <v>47</v>
      </c>
      <c r="E6" s="33">
        <f t="shared" si="3"/>
        <v>1</v>
      </c>
      <c r="F6" s="33">
        <f t="shared" si="3"/>
        <v>0</v>
      </c>
      <c r="G6" s="33">
        <f t="shared" si="3"/>
        <v>0</v>
      </c>
      <c r="H6" s="33" t="str">
        <f t="shared" si="3"/>
        <v>山梨県　小菅村</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96.94</v>
      </c>
      <c r="Q6" s="34">
        <f t="shared" si="3"/>
        <v>550</v>
      </c>
      <c r="R6" s="34">
        <f t="shared" si="3"/>
        <v>729</v>
      </c>
      <c r="S6" s="34">
        <f t="shared" si="3"/>
        <v>52.78</v>
      </c>
      <c r="T6" s="34">
        <f t="shared" si="3"/>
        <v>13.81</v>
      </c>
      <c r="U6" s="34">
        <f t="shared" si="3"/>
        <v>696</v>
      </c>
      <c r="V6" s="34">
        <f t="shared" si="3"/>
        <v>52.78</v>
      </c>
      <c r="W6" s="34">
        <f t="shared" si="3"/>
        <v>13.19</v>
      </c>
      <c r="X6" s="35">
        <f>IF(X7="",NA(),X7)</f>
        <v>52.24</v>
      </c>
      <c r="Y6" s="35">
        <f t="shared" ref="Y6:AG6" si="4">IF(Y7="",NA(),Y7)</f>
        <v>55.56</v>
      </c>
      <c r="Z6" s="35">
        <f t="shared" si="4"/>
        <v>40.520000000000003</v>
      </c>
      <c r="AA6" s="35">
        <f t="shared" si="4"/>
        <v>51.28</v>
      </c>
      <c r="AB6" s="35">
        <f t="shared" si="4"/>
        <v>51.2</v>
      </c>
      <c r="AC6" s="35">
        <f t="shared" si="4"/>
        <v>71.66</v>
      </c>
      <c r="AD6" s="35">
        <f t="shared" si="4"/>
        <v>73.06</v>
      </c>
      <c r="AE6" s="35">
        <f t="shared" si="4"/>
        <v>72.03</v>
      </c>
      <c r="AF6" s="35">
        <f t="shared" si="4"/>
        <v>72.11</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7205.2</v>
      </c>
      <c r="BF6" s="35">
        <f t="shared" ref="BF6:BN6" si="7">IF(BF7="",NA(),BF7)</f>
        <v>6889.53</v>
      </c>
      <c r="BG6" s="35">
        <f t="shared" si="7"/>
        <v>7168.82</v>
      </c>
      <c r="BH6" s="35">
        <f t="shared" si="7"/>
        <v>7803.36</v>
      </c>
      <c r="BI6" s="35">
        <f t="shared" si="7"/>
        <v>7221.4</v>
      </c>
      <c r="BJ6" s="35">
        <f t="shared" si="7"/>
        <v>1462.56</v>
      </c>
      <c r="BK6" s="35">
        <f t="shared" si="7"/>
        <v>1486.62</v>
      </c>
      <c r="BL6" s="35">
        <f t="shared" si="7"/>
        <v>1510.14</v>
      </c>
      <c r="BM6" s="35">
        <f t="shared" si="7"/>
        <v>1595.62</v>
      </c>
      <c r="BN6" s="35">
        <f t="shared" si="7"/>
        <v>1302.33</v>
      </c>
      <c r="BO6" s="34" t="str">
        <f>IF(BO7="","",IF(BO7="-","【-】","【"&amp;SUBSTITUTE(TEXT(BO7,"#,##0.00"),"-","△")&amp;"】"))</f>
        <v>【1,141.75】</v>
      </c>
      <c r="BP6" s="35">
        <f>IF(BP7="",NA(),BP7)</f>
        <v>9.9</v>
      </c>
      <c r="BQ6" s="35">
        <f t="shared" ref="BQ6:BY6" si="8">IF(BQ7="",NA(),BQ7)</f>
        <v>10.36</v>
      </c>
      <c r="BR6" s="35">
        <f t="shared" si="8"/>
        <v>10.45</v>
      </c>
      <c r="BS6" s="35">
        <f t="shared" si="8"/>
        <v>11.07</v>
      </c>
      <c r="BT6" s="35">
        <f t="shared" si="8"/>
        <v>9.6</v>
      </c>
      <c r="BU6" s="35">
        <f t="shared" si="8"/>
        <v>32.39</v>
      </c>
      <c r="BV6" s="35">
        <f t="shared" si="8"/>
        <v>24.39</v>
      </c>
      <c r="BW6" s="35">
        <f t="shared" si="8"/>
        <v>22.67</v>
      </c>
      <c r="BX6" s="35">
        <f t="shared" si="8"/>
        <v>37.92</v>
      </c>
      <c r="BY6" s="35">
        <f t="shared" si="8"/>
        <v>40.89</v>
      </c>
      <c r="BZ6" s="34" t="str">
        <f>IF(BZ7="","",IF(BZ7="-","【-】","【"&amp;SUBSTITUTE(TEXT(BZ7,"#,##0.00"),"-","△")&amp;"】"))</f>
        <v>【54.93】</v>
      </c>
      <c r="CA6" s="35">
        <f>IF(CA7="",NA(),CA7)</f>
        <v>313.77999999999997</v>
      </c>
      <c r="CB6" s="35">
        <f t="shared" ref="CB6:CJ6" si="9">IF(CB7="",NA(),CB7)</f>
        <v>261.17</v>
      </c>
      <c r="CC6" s="35">
        <f t="shared" si="9"/>
        <v>260.06</v>
      </c>
      <c r="CD6" s="35">
        <f t="shared" si="9"/>
        <v>251.52</v>
      </c>
      <c r="CE6" s="35">
        <f t="shared" si="9"/>
        <v>293.94</v>
      </c>
      <c r="CF6" s="35">
        <f t="shared" si="9"/>
        <v>530.83000000000004</v>
      </c>
      <c r="CG6" s="35">
        <f t="shared" si="9"/>
        <v>734.18</v>
      </c>
      <c r="CH6" s="35">
        <f t="shared" si="9"/>
        <v>789.62</v>
      </c>
      <c r="CI6" s="35">
        <f t="shared" si="9"/>
        <v>423.18</v>
      </c>
      <c r="CJ6" s="35">
        <f t="shared" si="9"/>
        <v>383.2</v>
      </c>
      <c r="CK6" s="34" t="str">
        <f>IF(CK7="","",IF(CK7="-","【-】","【"&amp;SUBSTITUTE(TEXT(CK7,"#,##0.00"),"-","△")&amp;"】"))</f>
        <v>【292.18】</v>
      </c>
      <c r="CL6" s="35">
        <f>IF(CL7="",NA(),CL7)</f>
        <v>36.57</v>
      </c>
      <c r="CM6" s="35">
        <f t="shared" ref="CM6:CU6" si="10">IF(CM7="",NA(),CM7)</f>
        <v>36.57</v>
      </c>
      <c r="CN6" s="35">
        <f t="shared" si="10"/>
        <v>36.47</v>
      </c>
      <c r="CO6" s="35">
        <f t="shared" si="10"/>
        <v>36.57</v>
      </c>
      <c r="CP6" s="35">
        <f t="shared" si="10"/>
        <v>36.57</v>
      </c>
      <c r="CQ6" s="35">
        <f t="shared" si="10"/>
        <v>50.49</v>
      </c>
      <c r="CR6" s="35">
        <f t="shared" si="10"/>
        <v>48.36</v>
      </c>
      <c r="CS6" s="35">
        <f t="shared" si="10"/>
        <v>48.7</v>
      </c>
      <c r="CT6" s="35">
        <f t="shared" si="10"/>
        <v>46.9</v>
      </c>
      <c r="CU6" s="35">
        <f t="shared" si="10"/>
        <v>47.95</v>
      </c>
      <c r="CV6" s="34" t="str">
        <f>IF(CV7="","",IF(CV7="-","【-】","【"&amp;SUBSTITUTE(TEXT(CV7,"#,##0.00"),"-","△")&amp;"】"))</f>
        <v>【56.91】</v>
      </c>
      <c r="CW6" s="35">
        <f>IF(CW7="",NA(),CW7)</f>
        <v>88.98</v>
      </c>
      <c r="CX6" s="35">
        <f t="shared" ref="CX6:DF6" si="11">IF(CX7="",NA(),CX7)</f>
        <v>100</v>
      </c>
      <c r="CY6" s="35">
        <f t="shared" si="11"/>
        <v>100</v>
      </c>
      <c r="CZ6" s="35">
        <f t="shared" si="11"/>
        <v>100</v>
      </c>
      <c r="DA6" s="35">
        <f t="shared" si="11"/>
        <v>100</v>
      </c>
      <c r="DB6" s="35">
        <f t="shared" si="11"/>
        <v>74.209999999999994</v>
      </c>
      <c r="DC6" s="35">
        <f t="shared" si="11"/>
        <v>75.239999999999995</v>
      </c>
      <c r="DD6" s="35">
        <f t="shared" si="11"/>
        <v>74.959999999999994</v>
      </c>
      <c r="DE6" s="35">
        <f t="shared" si="11"/>
        <v>74.63</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4">
        <f t="shared" si="14"/>
        <v>0</v>
      </c>
      <c r="EG6" s="34">
        <f t="shared" si="14"/>
        <v>0</v>
      </c>
      <c r="EH6" s="34">
        <f t="shared" si="14"/>
        <v>0</v>
      </c>
      <c r="EI6" s="35">
        <f t="shared" si="14"/>
        <v>0.7</v>
      </c>
      <c r="EJ6" s="35">
        <f t="shared" si="14"/>
        <v>0.91</v>
      </c>
      <c r="EK6" s="35">
        <f t="shared" si="14"/>
        <v>1.26</v>
      </c>
      <c r="EL6" s="35">
        <f t="shared" si="14"/>
        <v>0.78</v>
      </c>
      <c r="EM6" s="35">
        <f t="shared" si="14"/>
        <v>0.56999999999999995</v>
      </c>
      <c r="EN6" s="34" t="str">
        <f>IF(EN7="","",IF(EN7="-","【-】","【"&amp;SUBSTITUTE(TEXT(EN7,"#,##0.00"),"-","△")&amp;"】"))</f>
        <v>【0.72】</v>
      </c>
    </row>
    <row r="7" spans="1:144" s="36" customFormat="1" x14ac:dyDescent="0.15">
      <c r="A7" s="28"/>
      <c r="B7" s="37">
        <v>2017</v>
      </c>
      <c r="C7" s="37">
        <v>194425</v>
      </c>
      <c r="D7" s="37">
        <v>47</v>
      </c>
      <c r="E7" s="37">
        <v>1</v>
      </c>
      <c r="F7" s="37">
        <v>0</v>
      </c>
      <c r="G7" s="37">
        <v>0</v>
      </c>
      <c r="H7" s="37" t="s">
        <v>106</v>
      </c>
      <c r="I7" s="37" t="s">
        <v>107</v>
      </c>
      <c r="J7" s="37" t="s">
        <v>108</v>
      </c>
      <c r="K7" s="37" t="s">
        <v>109</v>
      </c>
      <c r="L7" s="37" t="s">
        <v>110</v>
      </c>
      <c r="M7" s="37" t="s">
        <v>111</v>
      </c>
      <c r="N7" s="38" t="s">
        <v>112</v>
      </c>
      <c r="O7" s="38" t="s">
        <v>113</v>
      </c>
      <c r="P7" s="38">
        <v>96.94</v>
      </c>
      <c r="Q7" s="38">
        <v>550</v>
      </c>
      <c r="R7" s="38">
        <v>729</v>
      </c>
      <c r="S7" s="38">
        <v>52.78</v>
      </c>
      <c r="T7" s="38">
        <v>13.81</v>
      </c>
      <c r="U7" s="38">
        <v>696</v>
      </c>
      <c r="V7" s="38">
        <v>52.78</v>
      </c>
      <c r="W7" s="38">
        <v>13.19</v>
      </c>
      <c r="X7" s="38">
        <v>52.24</v>
      </c>
      <c r="Y7" s="38">
        <v>55.56</v>
      </c>
      <c r="Z7" s="38">
        <v>40.520000000000003</v>
      </c>
      <c r="AA7" s="38">
        <v>51.28</v>
      </c>
      <c r="AB7" s="38">
        <v>51.2</v>
      </c>
      <c r="AC7" s="38">
        <v>71.66</v>
      </c>
      <c r="AD7" s="38">
        <v>73.06</v>
      </c>
      <c r="AE7" s="38">
        <v>72.03</v>
      </c>
      <c r="AF7" s="38">
        <v>72.11</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7205.2</v>
      </c>
      <c r="BF7" s="38">
        <v>6889.53</v>
      </c>
      <c r="BG7" s="38">
        <v>7168.82</v>
      </c>
      <c r="BH7" s="38">
        <v>7803.36</v>
      </c>
      <c r="BI7" s="38">
        <v>7221.4</v>
      </c>
      <c r="BJ7" s="38">
        <v>1462.56</v>
      </c>
      <c r="BK7" s="38">
        <v>1486.62</v>
      </c>
      <c r="BL7" s="38">
        <v>1510.14</v>
      </c>
      <c r="BM7" s="38">
        <v>1595.62</v>
      </c>
      <c r="BN7" s="38">
        <v>1302.33</v>
      </c>
      <c r="BO7" s="38">
        <v>1141.75</v>
      </c>
      <c r="BP7" s="38">
        <v>9.9</v>
      </c>
      <c r="BQ7" s="38">
        <v>10.36</v>
      </c>
      <c r="BR7" s="38">
        <v>10.45</v>
      </c>
      <c r="BS7" s="38">
        <v>11.07</v>
      </c>
      <c r="BT7" s="38">
        <v>9.6</v>
      </c>
      <c r="BU7" s="38">
        <v>32.39</v>
      </c>
      <c r="BV7" s="38">
        <v>24.39</v>
      </c>
      <c r="BW7" s="38">
        <v>22.67</v>
      </c>
      <c r="BX7" s="38">
        <v>37.92</v>
      </c>
      <c r="BY7" s="38">
        <v>40.89</v>
      </c>
      <c r="BZ7" s="38">
        <v>54.93</v>
      </c>
      <c r="CA7" s="38">
        <v>313.77999999999997</v>
      </c>
      <c r="CB7" s="38">
        <v>261.17</v>
      </c>
      <c r="CC7" s="38">
        <v>260.06</v>
      </c>
      <c r="CD7" s="38">
        <v>251.52</v>
      </c>
      <c r="CE7" s="38">
        <v>293.94</v>
      </c>
      <c r="CF7" s="38">
        <v>530.83000000000004</v>
      </c>
      <c r="CG7" s="38">
        <v>734.18</v>
      </c>
      <c r="CH7" s="38">
        <v>789.62</v>
      </c>
      <c r="CI7" s="38">
        <v>423.18</v>
      </c>
      <c r="CJ7" s="38">
        <v>383.2</v>
      </c>
      <c r="CK7" s="38">
        <v>292.18</v>
      </c>
      <c r="CL7" s="38">
        <v>36.57</v>
      </c>
      <c r="CM7" s="38">
        <v>36.57</v>
      </c>
      <c r="CN7" s="38">
        <v>36.47</v>
      </c>
      <c r="CO7" s="38">
        <v>36.57</v>
      </c>
      <c r="CP7" s="38">
        <v>36.57</v>
      </c>
      <c r="CQ7" s="38">
        <v>50.49</v>
      </c>
      <c r="CR7" s="38">
        <v>48.36</v>
      </c>
      <c r="CS7" s="38">
        <v>48.7</v>
      </c>
      <c r="CT7" s="38">
        <v>46.9</v>
      </c>
      <c r="CU7" s="38">
        <v>47.95</v>
      </c>
      <c r="CV7" s="38">
        <v>56.91</v>
      </c>
      <c r="CW7" s="38">
        <v>88.98</v>
      </c>
      <c r="CX7" s="38">
        <v>100</v>
      </c>
      <c r="CY7" s="38">
        <v>100</v>
      </c>
      <c r="CZ7" s="38">
        <v>100</v>
      </c>
      <c r="DA7" s="38">
        <v>100</v>
      </c>
      <c r="DB7" s="38">
        <v>74.209999999999994</v>
      </c>
      <c r="DC7" s="38">
        <v>75.239999999999995</v>
      </c>
      <c r="DD7" s="38">
        <v>74.959999999999994</v>
      </c>
      <c r="DE7" s="38">
        <v>74.63</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v>
      </c>
      <c r="EG7" s="38">
        <v>0</v>
      </c>
      <c r="EH7" s="38">
        <v>0</v>
      </c>
      <c r="EI7" s="38">
        <v>0.7</v>
      </c>
      <c r="EJ7" s="38">
        <v>0.91</v>
      </c>
      <c r="EK7" s="38">
        <v>1.26</v>
      </c>
      <c r="EL7" s="38">
        <v>0.78</v>
      </c>
      <c r="EM7" s="38">
        <v>0.56999999999999995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114</v>
      </c>
      <c r="C9" s="40" t="s">
        <v>115</v>
      </c>
      <c r="D9" s="40" t="s">
        <v>116</v>
      </c>
      <c r="E9" s="40" t="s">
        <v>117</v>
      </c>
      <c r="F9" s="40" t="s">
        <v>118</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57</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19</cp:lastModifiedBy>
  <dcterms:created xsi:type="dcterms:W3CDTF">2018-12-03T08:43:19Z</dcterms:created>
  <dcterms:modified xsi:type="dcterms:W3CDTF">2019-01-30T05:11:32Z</dcterms:modified>
  <cp:category/>
</cp:coreProperties>
</file>