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WvJzVN5Z2tJnjUZHIDjI4UL6Ii2Tjp2NaGfUo8yFuEDOZ+BSjkaaD8hTo3VK1tJfVPH4BvgsflcwWt7pdhUbLw==" workbookSaltValue="0b84133fBr5zhFLvTpVpxg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E85" i="4"/>
  <c r="BB10" i="4"/>
  <c r="AT10" i="4"/>
  <c r="AL10" i="4"/>
  <c r="W10" i="4"/>
  <c r="P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<sst xmlns="http://schemas.openxmlformats.org/spreadsheetml/2006/main" count="237" uniqueCount="123">
  <si>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</si>
  <si>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</si>
  <si>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</si>
  <si>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</si>
  <si>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</si>
  <si>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</si>
  <si>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</si>
  <si>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</si>
  <si>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</si>
  <si>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</si>
  <si>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</si>
  <si>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</si>
  <si>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</si>
  <si>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</si>
  <si>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</si>
  <si>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</si>
  <si>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</si>
  <si>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</si>
  <si>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</si>
  <si>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</si>
  <si>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</si>
  <si>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</si>
  <si>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</si>
  <si>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</si>
  <si>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</si>
  <si>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</si>
  <si>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</si>
  <si>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</si>
  <si>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</si>
  <si>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</si>
  <si>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</si>
  <si>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</si>
  <si>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</si>
  <si>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</si>
  <si>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</si>
  <si>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</si>
  <si>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</si>
  <si>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</si>
  <si>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</si>
  <si>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</si>
  <si>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</si>
  <si>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</si>
  <si>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</si>
  <si>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</si>
  <si>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</si>
  <si>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</si>
  <si>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</si>
  <si>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</si>
  <si>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</si>
  <si>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</si>
  <si>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</si>
  <si>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</si>
  <si>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</si>
  <si>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</si>
  <si>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</si>
  <si>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</si>
  <si>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</si>
  <si>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</si>
  <si>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</si>
  <si>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</si>
  <si>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</si>
  <si>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</si>
  <si>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</si>
  <si>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</si>
  <si>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</si>
  <si>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</si>
  <si>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</si>
  <si>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</si>
  <si>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</si>
  <si>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</si>
  <si>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</si>
  <si>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</si>
  <si>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</si>
  <si>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</si>
  <si>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</si>
  <si>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</si>
  <si>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</si>
  <si>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</si>
  <si>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</si>
  <si>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</si>
  <si>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</si>
  <si>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</si>
  <si>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</si>
  <si>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</si>
  <si>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</si>
  <si>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</si>
  <si>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</si>
  <si>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</si>
  <si>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</si>
  <si>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</si>
  <si>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</si>
  <si>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</si>
  <si>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</si>
  <si>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</si>
  <si>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</si>
  <si>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</si>
  <si>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</si>
  <si>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</si>
  <si>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</si>
  <si>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</si>
  <si>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</si>
  <si>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</si>
  <si>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</si>
  <si>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</si>
  <si>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</si>
  <si>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</si>
  <si>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</si>
  <si>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忍野村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</si>
  <si>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</si>
  <si>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</si>
  <si>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</si>
  <si>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</si>
  <si>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</si>
  <si>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</si>
  <si>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</si>
  <si>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</si>
  <si>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</si>
  <si>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</si>
  <si>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</si>
  <si>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</si>
  <si>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本村の簡易水道は、平成19年度に完成、稼働した施設であるため、老朽化の面においては喫緊の更新等の必要はないが、今後の老朽化対策を見越した上で、経営していく必要がある。</t>
    <rPh sb="1" eb="3">
      <t>ホンソン</t>
    </rPh>
    <rPh sb="4" eb="6">
      <t>カンイ</t>
    </rPh>
    <rPh sb="6" eb="8">
      <t>スイドウ</t>
    </rPh>
    <rPh sb="10" eb="12">
      <t>ヘイセイ</t>
    </rPh>
    <rPh sb="14" eb="16">
      <t>ネンド</t>
    </rPh>
    <rPh sb="17" eb="19">
      <t>カンセイ</t>
    </rPh>
    <rPh sb="20" eb="22">
      <t>カドウ</t>
    </rPh>
    <rPh sb="24" eb="26">
      <t>シセツ</t>
    </rPh>
    <rPh sb="32" eb="35">
      <t>ロウキュウカ</t>
    </rPh>
    <rPh sb="36" eb="37">
      <t>メン</t>
    </rPh>
    <rPh sb="42" eb="44">
      <t>キッキン</t>
    </rPh>
    <rPh sb="45" eb="47">
      <t>コウシン</t>
    </rPh>
    <rPh sb="47" eb="48">
      <t>トウ</t>
    </rPh>
    <rPh sb="49" eb="51">
      <t>ヒツヨウ</t>
    </rPh>
    <rPh sb="56" eb="58">
      <t>コンゴ</t>
    </rPh>
    <rPh sb="59" eb="62">
      <t>ロウキュウカ</t>
    </rPh>
    <rPh sb="62" eb="64">
      <t>タイサク</t>
    </rPh>
    <rPh sb="65" eb="67">
      <t>ミコ</t>
    </rPh>
    <rPh sb="69" eb="70">
      <t>ウエ</t>
    </rPh>
    <rPh sb="72" eb="74">
      <t>ケイエイ</t>
    </rPh>
    <rPh sb="78" eb="80">
      <t>ヒツヨウ</t>
    </rPh>
    <phoneticPr fontId="4"/>
  </si>
  <si>
    <t>　有収率、料金回収率を上げることにより、料金収入のみで運営していけるよう経営の健全化継続、また、向上するよう努め、健全性市町村等の情報を取り入れるなど、経営改善を図っていく必要がある。</t>
    <rPh sb="1" eb="3">
      <t>ユウシュウ</t>
    </rPh>
    <rPh sb="3" eb="4">
      <t>リツ</t>
    </rPh>
    <rPh sb="5" eb="7">
      <t>リョウキン</t>
    </rPh>
    <rPh sb="7" eb="9">
      <t>カイシュウ</t>
    </rPh>
    <rPh sb="9" eb="10">
      <t>リツ</t>
    </rPh>
    <rPh sb="11" eb="12">
      <t>ア</t>
    </rPh>
    <rPh sb="20" eb="22">
      <t>リョウキン</t>
    </rPh>
    <rPh sb="22" eb="24">
      <t>シュウニュウ</t>
    </rPh>
    <rPh sb="27" eb="29">
      <t>ウンエイ</t>
    </rPh>
    <rPh sb="36" eb="38">
      <t>ケイエイ</t>
    </rPh>
    <rPh sb="39" eb="42">
      <t>ケンゼンカ</t>
    </rPh>
    <rPh sb="42" eb="44">
      <t>ケイゾク</t>
    </rPh>
    <rPh sb="48" eb="50">
      <t>コウジョウ</t>
    </rPh>
    <rPh sb="54" eb="55">
      <t>ツト</t>
    </rPh>
    <rPh sb="57" eb="60">
      <t>ケンゼンセイ</t>
    </rPh>
    <rPh sb="60" eb="63">
      <t>シチョウソン</t>
    </rPh>
    <rPh sb="63" eb="64">
      <t>トウ</t>
    </rPh>
    <rPh sb="65" eb="67">
      <t>ジョウホウ</t>
    </rPh>
    <rPh sb="68" eb="69">
      <t>ト</t>
    </rPh>
    <rPh sb="70" eb="71">
      <t>イ</t>
    </rPh>
    <rPh sb="76" eb="78">
      <t>ケイエイ</t>
    </rPh>
    <rPh sb="78" eb="80">
      <t>カイゼン</t>
    </rPh>
    <rPh sb="81" eb="82">
      <t>ハカ</t>
    </rPh>
    <rPh sb="86" eb="88">
      <t>ヒツヨウ</t>
    </rPh>
    <phoneticPr fontId="4"/>
  </si>
  <si>
    <r>
      <t xml:space="preserve"> 本村の簡易水道事業は、類似団体と比較すると収益的収支比率が高く、一見して健全な状況であるといえるが、料金回収率の数値のとおり、料金収入以外の収入にも以前依存していることから、更なる経営の健全化を図る上で、施設利用率の改善や</t>
    </r>
    <r>
      <rPr>
        <sz val="11"/>
        <rFont val="ＭＳ ゴシック"/>
        <family val="3"/>
        <charset val="128"/>
      </rPr>
      <t>有収</t>
    </r>
    <r>
      <rPr>
        <sz val="11"/>
        <color theme="1"/>
        <rFont val="ＭＳ ゴシック"/>
        <family val="3"/>
        <charset val="128"/>
      </rPr>
      <t>率の維持向上に努める必要がある。</t>
    </r>
    <rPh sb="1" eb="3">
      <t>ホンソン</t>
    </rPh>
    <rPh sb="4" eb="6">
      <t>カンイ</t>
    </rPh>
    <rPh sb="6" eb="8">
      <t>スイドウ</t>
    </rPh>
    <rPh sb="8" eb="10">
      <t>ジギョウ</t>
    </rPh>
    <rPh sb="12" eb="14">
      <t>ルイジ</t>
    </rPh>
    <rPh sb="14" eb="16">
      <t>ダンタイ</t>
    </rPh>
    <rPh sb="17" eb="19">
      <t>ヒカク</t>
    </rPh>
    <rPh sb="22" eb="25">
      <t>シュウエキテキ</t>
    </rPh>
    <rPh sb="25" eb="27">
      <t>シュウシ</t>
    </rPh>
    <rPh sb="27" eb="29">
      <t>ヒリツ</t>
    </rPh>
    <rPh sb="30" eb="31">
      <t>タカ</t>
    </rPh>
    <rPh sb="33" eb="35">
      <t>イッケン</t>
    </rPh>
    <rPh sb="37" eb="39">
      <t>ケンゼン</t>
    </rPh>
    <rPh sb="40" eb="42">
      <t>ジョウキョウ</t>
    </rPh>
    <rPh sb="51" eb="53">
      <t>リョウキン</t>
    </rPh>
    <rPh sb="53" eb="55">
      <t>カイシュウ</t>
    </rPh>
    <rPh sb="55" eb="56">
      <t>リツ</t>
    </rPh>
    <rPh sb="57" eb="59">
      <t>スウチ</t>
    </rPh>
    <rPh sb="64" eb="66">
      <t>リョウキン</t>
    </rPh>
    <rPh sb="66" eb="68">
      <t>シュウニュウ</t>
    </rPh>
    <rPh sb="68" eb="70">
      <t>イガイ</t>
    </rPh>
    <rPh sb="71" eb="73">
      <t>シュウニュウ</t>
    </rPh>
    <rPh sb="75" eb="77">
      <t>イゼン</t>
    </rPh>
    <rPh sb="77" eb="79">
      <t>イゾン</t>
    </rPh>
    <rPh sb="88" eb="89">
      <t>サラ</t>
    </rPh>
    <rPh sb="91" eb="93">
      <t>ケイエイ</t>
    </rPh>
    <rPh sb="94" eb="97">
      <t>ケンゼンカ</t>
    </rPh>
    <rPh sb="98" eb="99">
      <t>ハカ</t>
    </rPh>
    <rPh sb="100" eb="101">
      <t>ウエ</t>
    </rPh>
    <rPh sb="103" eb="105">
      <t>シセツ</t>
    </rPh>
    <rPh sb="105" eb="107">
      <t>リヨウ</t>
    </rPh>
    <rPh sb="107" eb="108">
      <t>リツ</t>
    </rPh>
    <rPh sb="109" eb="111">
      <t>カイゼン</t>
    </rPh>
    <rPh sb="112" eb="114">
      <t>ユウシュウ</t>
    </rPh>
    <rPh sb="114" eb="115">
      <t>リツ</t>
    </rPh>
    <rPh sb="116" eb="118">
      <t>イジ</t>
    </rPh>
    <rPh sb="118" eb="120">
      <t>コウジョウ</t>
    </rPh>
    <rPh sb="121" eb="122">
      <t>ツト</t>
    </rPh>
    <rPh sb="124" eb="12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</si>
</sst>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67-4DD1-8F50-69E6C82D0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32704"/>
        <c:axId val="7744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</c:v>
                </c:pt>
                <c:pt idx="1">
                  <c:v>0.91</c:v>
                </c:pt>
                <c:pt idx="2">
                  <c:v>1.26</c:v>
                </c:pt>
                <c:pt idx="3">
                  <c:v>0.78</c:v>
                </c:pt>
                <c:pt idx="4">
                  <c:v>0.56999999999999995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67-4DD1-8F50-69E6C82D0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32704"/>
        <c:axId val="77447168"/>
      </c:lineChart>
      <c:dateAx>
        <c:axId val="77432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447168"/>
        <c:crosses val="autoZero"/>
        <c:auto val="1"/>
        <c:lblOffset val="100"/>
        <c:baseTimeUnit val="years"/>
      </c:dateAx>
      <c:valAx>
        <c:axId val="77447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432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38.36</c:v>
                </c:pt>
                <c:pt idx="1">
                  <c:v>38.32</c:v>
                </c:pt>
                <c:pt idx="2">
                  <c:v>35.6</c:v>
                </c:pt>
                <c:pt idx="3">
                  <c:v>33.549999999999997</c:v>
                </c:pt>
                <c:pt idx="4">
                  <c:v>38.11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26-405F-ACB1-8CEE4A0C4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61184"/>
        <c:axId val="8566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48.36</c:v>
                </c:pt>
                <c:pt idx="2">
                  <c:v>48.7</c:v>
                </c:pt>
                <c:pt idx="3">
                  <c:v>46.9</c:v>
                </c:pt>
                <c:pt idx="4">
                  <c:v>47.95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26-405F-ACB1-8CEE4A0C4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61184"/>
        <c:axId val="85663104"/>
      </c:lineChart>
      <c:dateAx>
        <c:axId val="8566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663104"/>
        <c:crosses val="autoZero"/>
        <c:auto val="1"/>
        <c:lblOffset val="100"/>
        <c:baseTimeUnit val="years"/>
      </c:dateAx>
      <c:valAx>
        <c:axId val="8566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66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89.98</c:v>
                </c:pt>
                <c:pt idx="1">
                  <c:v>94.71</c:v>
                </c:pt>
                <c:pt idx="2">
                  <c:v>89.15</c:v>
                </c:pt>
                <c:pt idx="3">
                  <c:v>96.16</c:v>
                </c:pt>
                <c:pt idx="4">
                  <c:v>84.69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39-4BB6-B1C8-D960314B6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714816"/>
        <c:axId val="8571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74.209999999999994</c:v>
                </c:pt>
                <c:pt idx="1">
                  <c:v>75.239999999999995</c:v>
                </c:pt>
                <c:pt idx="2">
                  <c:v>74.959999999999994</c:v>
                </c:pt>
                <c:pt idx="3">
                  <c:v>74.63</c:v>
                </c:pt>
                <c:pt idx="4">
                  <c:v>74.900000000000006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39-4BB6-B1C8-D960314B6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14816"/>
        <c:axId val="85716992"/>
      </c:lineChart>
      <c:dateAx>
        <c:axId val="8571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716992"/>
        <c:crosses val="autoZero"/>
        <c:auto val="1"/>
        <c:lblOffset val="100"/>
        <c:baseTimeUnit val="years"/>
      </c:dateAx>
      <c:valAx>
        <c:axId val="8571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71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94.74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DA-4615-98D9-F2083C4BD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601024"/>
        <c:axId val="7760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71.66</c:v>
                </c:pt>
                <c:pt idx="1">
                  <c:v>73.06</c:v>
                </c:pt>
                <c:pt idx="2">
                  <c:v>72.03</c:v>
                </c:pt>
                <c:pt idx="3">
                  <c:v>72.11</c:v>
                </c:pt>
                <c:pt idx="4">
                  <c:v>74.05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DA-4615-98D9-F2083C4BD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01024"/>
        <c:axId val="77607296"/>
      </c:lineChart>
      <c:dateAx>
        <c:axId val="7760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607296"/>
        <c:crosses val="autoZero"/>
        <c:auto val="1"/>
        <c:lblOffset val="100"/>
        <c:baseTimeUnit val="years"/>
      </c:dateAx>
      <c:valAx>
        <c:axId val="7760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60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99-429C-BA4D-212C79B70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638272"/>
        <c:axId val="7765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99-429C-BA4D-212C79B70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272"/>
        <c:axId val="77656832"/>
      </c:lineChart>
      <c:dateAx>
        <c:axId val="7763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656832"/>
        <c:crosses val="autoZero"/>
        <c:auto val="1"/>
        <c:lblOffset val="100"/>
        <c:baseTimeUnit val="years"/>
      </c:dateAx>
      <c:valAx>
        <c:axId val="7765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638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C6-462A-AEA5-4221F4CD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60672"/>
        <c:axId val="7926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C6-462A-AEA5-4221F4CD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60672"/>
        <c:axId val="79266944"/>
      </c:lineChart>
      <c:dateAx>
        <c:axId val="79260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266944"/>
        <c:crosses val="autoZero"/>
        <c:auto val="1"/>
        <c:lblOffset val="100"/>
        <c:baseTimeUnit val="years"/>
      </c:dateAx>
      <c:valAx>
        <c:axId val="7926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260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24-4924-8447-88307C538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57760"/>
        <c:axId val="85159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24-4924-8447-88307C538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57760"/>
        <c:axId val="85159936"/>
      </c:lineChart>
      <c:dateAx>
        <c:axId val="8515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159936"/>
        <c:crosses val="autoZero"/>
        <c:auto val="1"/>
        <c:lblOffset val="100"/>
        <c:baseTimeUnit val="years"/>
      </c:dateAx>
      <c:valAx>
        <c:axId val="85159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157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42-4A7D-8112-8594B44B3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86816"/>
        <c:axId val="8519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42-4A7D-8112-8594B44B3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86816"/>
        <c:axId val="85193088"/>
      </c:lineChart>
      <c:dateAx>
        <c:axId val="8518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193088"/>
        <c:crosses val="autoZero"/>
        <c:auto val="1"/>
        <c:lblOffset val="100"/>
        <c:baseTimeUnit val="years"/>
      </c:dateAx>
      <c:valAx>
        <c:axId val="8519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186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C7-487E-A433-1AFB27A8C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224064"/>
        <c:axId val="8523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1462.56</c:v>
                </c:pt>
                <c:pt idx="1">
                  <c:v>1486.62</c:v>
                </c:pt>
                <c:pt idx="2">
                  <c:v>1510.14</c:v>
                </c:pt>
                <c:pt idx="3">
                  <c:v>1595.62</c:v>
                </c:pt>
                <c:pt idx="4">
                  <c:v>1302.33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C7-487E-A433-1AFB27A8C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24064"/>
        <c:axId val="85230336"/>
      </c:lineChart>
      <c:dateAx>
        <c:axId val="8522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230336"/>
        <c:crosses val="autoZero"/>
        <c:auto val="1"/>
        <c:lblOffset val="100"/>
        <c:baseTimeUnit val="years"/>
      </c:dateAx>
      <c:valAx>
        <c:axId val="8523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22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75.180000000000007</c:v>
                </c:pt>
                <c:pt idx="1">
                  <c:v>48.99</c:v>
                </c:pt>
                <c:pt idx="2">
                  <c:v>34.35</c:v>
                </c:pt>
                <c:pt idx="3">
                  <c:v>56.43</c:v>
                </c:pt>
                <c:pt idx="4">
                  <c:v>42.68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47-4EB8-BC2F-834B276A4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252736"/>
        <c:axId val="8560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32.39</c:v>
                </c:pt>
                <c:pt idx="1">
                  <c:v>24.39</c:v>
                </c:pt>
                <c:pt idx="2">
                  <c:v>22.67</c:v>
                </c:pt>
                <c:pt idx="3">
                  <c:v>37.92</c:v>
                </c:pt>
                <c:pt idx="4">
                  <c:v>40.89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47-4EB8-BC2F-834B276A4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52736"/>
        <c:axId val="85607168"/>
      </c:lineChart>
      <c:dateAx>
        <c:axId val="8525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607168"/>
        <c:crosses val="autoZero"/>
        <c:auto val="1"/>
        <c:lblOffset val="100"/>
        <c:baseTimeUnit val="years"/>
      </c:dateAx>
      <c:valAx>
        <c:axId val="85607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25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98.64</c:v>
                </c:pt>
                <c:pt idx="1">
                  <c:v>153.94</c:v>
                </c:pt>
                <c:pt idx="2">
                  <c:v>211.48</c:v>
                </c:pt>
                <c:pt idx="3">
                  <c:v>129.25</c:v>
                </c:pt>
                <c:pt idx="4">
                  <c:v>190.99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FF-4F06-90E7-DC3EFDB34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32128"/>
        <c:axId val="85634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530.83000000000004</c:v>
                </c:pt>
                <c:pt idx="1">
                  <c:v>734.18</c:v>
                </c:pt>
                <c:pt idx="2">
                  <c:v>789.62</c:v>
                </c:pt>
                <c:pt idx="3">
                  <c:v>423.18</c:v>
                </c:pt>
                <c:pt idx="4">
                  <c:v>383.2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FF-4F06-90E7-DC3EFDB34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32128"/>
        <c:axId val="85634048"/>
      </c:lineChart>
      <c:dateAx>
        <c:axId val="85632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634048"/>
        <c:crosses val="autoZero"/>
        <c:auto val="1"/>
        <c:lblOffset val="100"/>
        <c:baseTimeUnit val="years"/>
      </c:dateAx>
      <c:valAx>
        <c:axId val="85634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632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山梨県　忍野村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データ!$I$6</f>
        <v>法非適用</v>
      </c>
      <c r="C8" s="48"/>
      <c r="D8" s="48"/>
      <c r="E8" s="48"/>
      <c r="F8" s="48"/>
      <c r="G8" s="48"/>
      <c r="H8" s="48"/>
      <c r="I8" s="48" t="str">
        <f>データ!$J$6</f>
        <v>水道事業</v>
      </c>
      <c r="J8" s="48"/>
      <c r="K8" s="48"/>
      <c r="L8" s="48"/>
      <c r="M8" s="48"/>
      <c r="N8" s="48"/>
      <c r="O8" s="48"/>
      <c r="P8" s="48" t="str">
        <f>データ!$K$6</f>
        <v>簡易水道事業</v>
      </c>
      <c r="Q8" s="48"/>
      <c r="R8" s="48"/>
      <c r="S8" s="48"/>
      <c r="T8" s="48"/>
      <c r="U8" s="48"/>
      <c r="V8" s="48"/>
      <c r="W8" s="48" t="str">
        <f>データ!$L$6</f>
        <v>D4</v>
      </c>
      <c r="X8" s="48"/>
      <c r="Y8" s="48"/>
      <c r="Z8" s="48"/>
      <c r="AA8" s="48"/>
      <c r="AB8" s="48"/>
      <c r="AC8" s="48"/>
      <c r="AD8" s="48" t="str">
        <f>データ!$M$6</f>
        <v>非設置</v>
      </c>
      <c r="AE8" s="48"/>
      <c r="AF8" s="48"/>
      <c r="AG8" s="48"/>
      <c r="AH8" s="48"/>
      <c r="AI8" s="48"/>
      <c r="AJ8" s="48"/>
      <c r="AK8" s="2"/>
      <c r="AL8" s="49">
        <f>データ!$R$6</f>
        <v>9566</v>
      </c>
      <c r="AM8" s="49"/>
      <c r="AN8" s="49"/>
      <c r="AO8" s="49"/>
      <c r="AP8" s="49"/>
      <c r="AQ8" s="49"/>
      <c r="AR8" s="49"/>
      <c r="AS8" s="49"/>
      <c r="AT8" s="45">
        <f>データ!$S$6</f>
        <v>25.05</v>
      </c>
      <c r="AU8" s="45"/>
      <c r="AV8" s="45"/>
      <c r="AW8" s="45"/>
      <c r="AX8" s="45"/>
      <c r="AY8" s="45"/>
      <c r="AZ8" s="45"/>
      <c r="BA8" s="45"/>
      <c r="BB8" s="45">
        <f>データ!$T$6</f>
        <v>381.88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3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4" t="s">
        <v>17</v>
      </c>
      <c r="AU9" s="44"/>
      <c r="AV9" s="44"/>
      <c r="AW9" s="44"/>
      <c r="AX9" s="44"/>
      <c r="AY9" s="44"/>
      <c r="AZ9" s="44"/>
      <c r="BA9" s="44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50" t="s">
        <v>19</v>
      </c>
      <c r="BM9" s="51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2.0499999999999998</v>
      </c>
      <c r="Q10" s="45"/>
      <c r="R10" s="45"/>
      <c r="S10" s="45"/>
      <c r="T10" s="45"/>
      <c r="U10" s="45"/>
      <c r="V10" s="45"/>
      <c r="W10" s="49">
        <f>データ!$Q$6</f>
        <v>1080</v>
      </c>
      <c r="X10" s="49"/>
      <c r="Y10" s="49"/>
      <c r="Z10" s="49"/>
      <c r="AA10" s="49"/>
      <c r="AB10" s="49"/>
      <c r="AC10" s="49"/>
      <c r="AD10" s="2"/>
      <c r="AE10" s="2"/>
      <c r="AF10" s="2"/>
      <c r="AG10" s="2"/>
      <c r="AH10" s="2"/>
      <c r="AI10" s="2"/>
      <c r="AJ10" s="2"/>
      <c r="AK10" s="2"/>
      <c r="AL10" s="49">
        <f>データ!$U$6</f>
        <v>198</v>
      </c>
      <c r="AM10" s="49"/>
      <c r="AN10" s="49"/>
      <c r="AO10" s="49"/>
      <c r="AP10" s="49"/>
      <c r="AQ10" s="49"/>
      <c r="AR10" s="49"/>
      <c r="AS10" s="49"/>
      <c r="AT10" s="45">
        <f>データ!$V$6</f>
        <v>0.32</v>
      </c>
      <c r="AU10" s="45"/>
      <c r="AV10" s="45"/>
      <c r="AW10" s="45"/>
      <c r="AX10" s="45"/>
      <c r="AY10" s="45"/>
      <c r="AZ10" s="45"/>
      <c r="BA10" s="45"/>
      <c r="BB10" s="45">
        <f>データ!$W$6</f>
        <v>618.75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21</v>
      </c>
      <c r="BM10" s="5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25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122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26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27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28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29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30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120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31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32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33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34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36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121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37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38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39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53</v>
      </c>
      <c r="N85" s="26" t="s">
        <v>53</v>
      </c>
      <c r="O85" s="26" t="str">
        <f>データ!EN6</f>
        <v>【0.72】</v>
      </c>
    </row>
  </sheetData>
  <sheetProtection algorithmName="SHA-512" hashValue="KRiyChAe8PjPg2LI4NOq9LJpqgxnJIr7ngVK+TAXzyRKklQ0HxIazGn+xq9Fbh54qMixrR0GTxhYZ0nkIcfZ5A==" saltValue="tMaaZatpox6nISEixEsN/w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54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55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56</v>
      </c>
      <c r="B3" s="29" t="s">
        <v>57</v>
      </c>
      <c r="C3" s="29" t="s">
        <v>58</v>
      </c>
      <c r="D3" s="29" t="s">
        <v>59</v>
      </c>
      <c r="E3" s="29" t="s">
        <v>60</v>
      </c>
      <c r="F3" s="29" t="s">
        <v>61</v>
      </c>
      <c r="G3" s="29" t="s">
        <v>62</v>
      </c>
      <c r="H3" s="76" t="s">
        <v>63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64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65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8" t="s">
        <v>66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67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68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69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70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71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72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73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74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75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76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77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8" t="s">
        <v>78</v>
      </c>
      <c r="B5" s="31"/>
      <c r="C5" s="31"/>
      <c r="D5" s="31"/>
      <c r="E5" s="31"/>
      <c r="F5" s="31"/>
      <c r="G5" s="31"/>
      <c r="H5" s="32" t="s">
        <v>79</v>
      </c>
      <c r="I5" s="32" t="s">
        <v>80</v>
      </c>
      <c r="J5" s="32" t="s">
        <v>81</v>
      </c>
      <c r="K5" s="32" t="s">
        <v>82</v>
      </c>
      <c r="L5" s="32" t="s">
        <v>83</v>
      </c>
      <c r="M5" s="32" t="s">
        <v>84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41</v>
      </c>
      <c r="AI5" s="32" t="s">
        <v>95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95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95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95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95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95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95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95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95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95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</row>
    <row r="6" spans="1:144" s="36" customFormat="1" x14ac:dyDescent="0.15">
      <c r="A6" s="28" t="s">
        <v>106</v>
      </c>
      <c r="B6" s="33">
        <f>B7</f>
        <v>2017</v>
      </c>
      <c r="C6" s="33">
        <f t="shared" ref="C6:W6" si="3">C7</f>
        <v>194247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山梨県　忍野村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D4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2.0499999999999998</v>
      </c>
      <c r="Q6" s="34">
        <f t="shared" si="3"/>
        <v>1080</v>
      </c>
      <c r="R6" s="34">
        <f t="shared" si="3"/>
        <v>9566</v>
      </c>
      <c r="S6" s="34">
        <f t="shared" si="3"/>
        <v>25.05</v>
      </c>
      <c r="T6" s="34">
        <f t="shared" si="3"/>
        <v>381.88</v>
      </c>
      <c r="U6" s="34">
        <f t="shared" si="3"/>
        <v>198</v>
      </c>
      <c r="V6" s="34">
        <f t="shared" si="3"/>
        <v>0.32</v>
      </c>
      <c r="W6" s="34">
        <f t="shared" si="3"/>
        <v>618.75</v>
      </c>
      <c r="X6" s="35">
        <f>IF(X7="",NA(),X7)</f>
        <v>94.74</v>
      </c>
      <c r="Y6" s="35">
        <f t="shared" ref="Y6:AG6" si="4">IF(Y7="",NA(),Y7)</f>
        <v>100</v>
      </c>
      <c r="Z6" s="35">
        <f t="shared" si="4"/>
        <v>100</v>
      </c>
      <c r="AA6" s="35">
        <f t="shared" si="4"/>
        <v>100</v>
      </c>
      <c r="AB6" s="35">
        <f t="shared" si="4"/>
        <v>100</v>
      </c>
      <c r="AC6" s="35">
        <f t="shared" si="4"/>
        <v>71.66</v>
      </c>
      <c r="AD6" s="35">
        <f t="shared" si="4"/>
        <v>73.06</v>
      </c>
      <c r="AE6" s="35">
        <f t="shared" si="4"/>
        <v>72.03</v>
      </c>
      <c r="AF6" s="35">
        <f t="shared" si="4"/>
        <v>72.11</v>
      </c>
      <c r="AG6" s="35">
        <f t="shared" si="4"/>
        <v>74.05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4">
        <f>IF(BE7="",NA(),BE7)</f>
        <v>0</v>
      </c>
      <c r="BF6" s="34">
        <f t="shared" ref="BF6:BN6" si="7">IF(BF7="",NA(),BF7)</f>
        <v>0</v>
      </c>
      <c r="BG6" s="34">
        <f t="shared" si="7"/>
        <v>0</v>
      </c>
      <c r="BH6" s="34">
        <f t="shared" si="7"/>
        <v>0</v>
      </c>
      <c r="BI6" s="34">
        <f t="shared" si="7"/>
        <v>0</v>
      </c>
      <c r="BJ6" s="35">
        <f t="shared" si="7"/>
        <v>1462.56</v>
      </c>
      <c r="BK6" s="35">
        <f t="shared" si="7"/>
        <v>1486.62</v>
      </c>
      <c r="BL6" s="35">
        <f t="shared" si="7"/>
        <v>1510.14</v>
      </c>
      <c r="BM6" s="35">
        <f t="shared" si="7"/>
        <v>1595.62</v>
      </c>
      <c r="BN6" s="35">
        <f t="shared" si="7"/>
        <v>1302.33</v>
      </c>
      <c r="BO6" s="34" t="str">
        <f>IF(BO7="","",IF(BO7="-","【-】","【"&amp;SUBSTITUTE(TEXT(BO7,"#,##0.00"),"-","△")&amp;"】"))</f>
        <v>【1,141.75】</v>
      </c>
      <c r="BP6" s="35">
        <f>IF(BP7="",NA(),BP7)</f>
        <v>75.180000000000007</v>
      </c>
      <c r="BQ6" s="35">
        <f t="shared" ref="BQ6:BY6" si="8">IF(BQ7="",NA(),BQ7)</f>
        <v>48.99</v>
      </c>
      <c r="BR6" s="35">
        <f t="shared" si="8"/>
        <v>34.35</v>
      </c>
      <c r="BS6" s="35">
        <f t="shared" si="8"/>
        <v>56.43</v>
      </c>
      <c r="BT6" s="35">
        <f t="shared" si="8"/>
        <v>42.68</v>
      </c>
      <c r="BU6" s="35">
        <f t="shared" si="8"/>
        <v>32.39</v>
      </c>
      <c r="BV6" s="35">
        <f t="shared" si="8"/>
        <v>24.39</v>
      </c>
      <c r="BW6" s="35">
        <f t="shared" si="8"/>
        <v>22.67</v>
      </c>
      <c r="BX6" s="35">
        <f t="shared" si="8"/>
        <v>37.92</v>
      </c>
      <c r="BY6" s="35">
        <f t="shared" si="8"/>
        <v>40.89</v>
      </c>
      <c r="BZ6" s="34" t="str">
        <f>IF(BZ7="","",IF(BZ7="-","【-】","【"&amp;SUBSTITUTE(TEXT(BZ7,"#,##0.00"),"-","△")&amp;"】"))</f>
        <v>【54.93】</v>
      </c>
      <c r="CA6" s="35">
        <f>IF(CA7="",NA(),CA7)</f>
        <v>98.64</v>
      </c>
      <c r="CB6" s="35">
        <f t="shared" ref="CB6:CJ6" si="9">IF(CB7="",NA(),CB7)</f>
        <v>153.94</v>
      </c>
      <c r="CC6" s="35">
        <f t="shared" si="9"/>
        <v>211.48</v>
      </c>
      <c r="CD6" s="35">
        <f t="shared" si="9"/>
        <v>129.25</v>
      </c>
      <c r="CE6" s="35">
        <f t="shared" si="9"/>
        <v>190.99</v>
      </c>
      <c r="CF6" s="35">
        <f t="shared" si="9"/>
        <v>530.83000000000004</v>
      </c>
      <c r="CG6" s="35">
        <f t="shared" si="9"/>
        <v>734.18</v>
      </c>
      <c r="CH6" s="35">
        <f t="shared" si="9"/>
        <v>789.62</v>
      </c>
      <c r="CI6" s="35">
        <f t="shared" si="9"/>
        <v>423.18</v>
      </c>
      <c r="CJ6" s="35">
        <f t="shared" si="9"/>
        <v>383.2</v>
      </c>
      <c r="CK6" s="34" t="str">
        <f>IF(CK7="","",IF(CK7="-","【-】","【"&amp;SUBSTITUTE(TEXT(CK7,"#,##0.00"),"-","△")&amp;"】"))</f>
        <v>【292.18】</v>
      </c>
      <c r="CL6" s="35">
        <f>IF(CL7="",NA(),CL7)</f>
        <v>38.36</v>
      </c>
      <c r="CM6" s="35">
        <f t="shared" ref="CM6:CU6" si="10">IF(CM7="",NA(),CM7)</f>
        <v>38.32</v>
      </c>
      <c r="CN6" s="35">
        <f t="shared" si="10"/>
        <v>35.6</v>
      </c>
      <c r="CO6" s="35">
        <f t="shared" si="10"/>
        <v>33.549999999999997</v>
      </c>
      <c r="CP6" s="35">
        <f t="shared" si="10"/>
        <v>38.11</v>
      </c>
      <c r="CQ6" s="35">
        <f t="shared" si="10"/>
        <v>50.49</v>
      </c>
      <c r="CR6" s="35">
        <f t="shared" si="10"/>
        <v>48.36</v>
      </c>
      <c r="CS6" s="35">
        <f t="shared" si="10"/>
        <v>48.7</v>
      </c>
      <c r="CT6" s="35">
        <f t="shared" si="10"/>
        <v>46.9</v>
      </c>
      <c r="CU6" s="35">
        <f t="shared" si="10"/>
        <v>47.95</v>
      </c>
      <c r="CV6" s="34" t="str">
        <f>IF(CV7="","",IF(CV7="-","【-】","【"&amp;SUBSTITUTE(TEXT(CV7,"#,##0.00"),"-","△")&amp;"】"))</f>
        <v>【56.91】</v>
      </c>
      <c r="CW6" s="35">
        <f>IF(CW7="",NA(),CW7)</f>
        <v>89.98</v>
      </c>
      <c r="CX6" s="35">
        <f t="shared" ref="CX6:DF6" si="11">IF(CX7="",NA(),CX7)</f>
        <v>94.71</v>
      </c>
      <c r="CY6" s="35">
        <f t="shared" si="11"/>
        <v>89.15</v>
      </c>
      <c r="CZ6" s="35">
        <f t="shared" si="11"/>
        <v>96.16</v>
      </c>
      <c r="DA6" s="35">
        <f t="shared" si="11"/>
        <v>84.69</v>
      </c>
      <c r="DB6" s="35">
        <f t="shared" si="11"/>
        <v>74.209999999999994</v>
      </c>
      <c r="DC6" s="35">
        <f t="shared" si="11"/>
        <v>75.239999999999995</v>
      </c>
      <c r="DD6" s="35">
        <f t="shared" si="11"/>
        <v>74.959999999999994</v>
      </c>
      <c r="DE6" s="35">
        <f t="shared" si="11"/>
        <v>74.63</v>
      </c>
      <c r="DF6" s="35">
        <f t="shared" si="11"/>
        <v>74.900000000000006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0.7</v>
      </c>
      <c r="EJ6" s="35">
        <f t="shared" si="14"/>
        <v>0.91</v>
      </c>
      <c r="EK6" s="35">
        <f t="shared" si="14"/>
        <v>1.26</v>
      </c>
      <c r="EL6" s="35">
        <f t="shared" si="14"/>
        <v>0.78</v>
      </c>
      <c r="EM6" s="35">
        <f t="shared" si="14"/>
        <v>0.56999999999999995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194247</v>
      </c>
      <c r="D7" s="37">
        <v>47</v>
      </c>
      <c r="E7" s="37">
        <v>1</v>
      </c>
      <c r="F7" s="37">
        <v>0</v>
      </c>
      <c r="G7" s="37">
        <v>0</v>
      </c>
      <c r="H7" s="37" t="s">
        <v>107</v>
      </c>
      <c r="I7" s="37" t="s">
        <v>108</v>
      </c>
      <c r="J7" s="37" t="s">
        <v>109</v>
      </c>
      <c r="K7" s="37" t="s">
        <v>110</v>
      </c>
      <c r="L7" s="37" t="s">
        <v>111</v>
      </c>
      <c r="M7" s="37" t="s">
        <v>112</v>
      </c>
      <c r="N7" s="38" t="s">
        <v>113</v>
      </c>
      <c r="O7" s="38" t="s">
        <v>114</v>
      </c>
      <c r="P7" s="38">
        <v>2.0499999999999998</v>
      </c>
      <c r="Q7" s="38">
        <v>1080</v>
      </c>
      <c r="R7" s="38">
        <v>9566</v>
      </c>
      <c r="S7" s="38">
        <v>25.05</v>
      </c>
      <c r="T7" s="38">
        <v>381.88</v>
      </c>
      <c r="U7" s="38">
        <v>198</v>
      </c>
      <c r="V7" s="38">
        <v>0.32</v>
      </c>
      <c r="W7" s="38">
        <v>618.75</v>
      </c>
      <c r="X7" s="38">
        <v>94.74</v>
      </c>
      <c r="Y7" s="38">
        <v>100</v>
      </c>
      <c r="Z7" s="38">
        <v>100</v>
      </c>
      <c r="AA7" s="38">
        <v>100</v>
      </c>
      <c r="AB7" s="38">
        <v>100</v>
      </c>
      <c r="AC7" s="38">
        <v>71.66</v>
      </c>
      <c r="AD7" s="38">
        <v>73.06</v>
      </c>
      <c r="AE7" s="38">
        <v>72.03</v>
      </c>
      <c r="AF7" s="38">
        <v>72.11</v>
      </c>
      <c r="AG7" s="38">
        <v>74.05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0</v>
      </c>
      <c r="BF7" s="38">
        <v>0</v>
      </c>
      <c r="BG7" s="38">
        <v>0</v>
      </c>
      <c r="BH7" s="38">
        <v>0</v>
      </c>
      <c r="BI7" s="38">
        <v>0</v>
      </c>
      <c r="BJ7" s="38">
        <v>1462.56</v>
      </c>
      <c r="BK7" s="38">
        <v>1486.62</v>
      </c>
      <c r="BL7" s="38">
        <v>1510.14</v>
      </c>
      <c r="BM7" s="38">
        <v>1595.62</v>
      </c>
      <c r="BN7" s="38">
        <v>1302.33</v>
      </c>
      <c r="BO7" s="38">
        <v>1141.75</v>
      </c>
      <c r="BP7" s="38">
        <v>75.180000000000007</v>
      </c>
      <c r="BQ7" s="38">
        <v>48.99</v>
      </c>
      <c r="BR7" s="38">
        <v>34.35</v>
      </c>
      <c r="BS7" s="38">
        <v>56.43</v>
      </c>
      <c r="BT7" s="38">
        <v>42.68</v>
      </c>
      <c r="BU7" s="38">
        <v>32.39</v>
      </c>
      <c r="BV7" s="38">
        <v>24.39</v>
      </c>
      <c r="BW7" s="38">
        <v>22.67</v>
      </c>
      <c r="BX7" s="38">
        <v>37.92</v>
      </c>
      <c r="BY7" s="38">
        <v>40.89</v>
      </c>
      <c r="BZ7" s="38">
        <v>54.93</v>
      </c>
      <c r="CA7" s="38">
        <v>98.64</v>
      </c>
      <c r="CB7" s="38">
        <v>153.94</v>
      </c>
      <c r="CC7" s="38">
        <v>211.48</v>
      </c>
      <c r="CD7" s="38">
        <v>129.25</v>
      </c>
      <c r="CE7" s="38">
        <v>190.99</v>
      </c>
      <c r="CF7" s="38">
        <v>530.83000000000004</v>
      </c>
      <c r="CG7" s="38">
        <v>734.18</v>
      </c>
      <c r="CH7" s="38">
        <v>789.62</v>
      </c>
      <c r="CI7" s="38">
        <v>423.18</v>
      </c>
      <c r="CJ7" s="38">
        <v>383.2</v>
      </c>
      <c r="CK7" s="38">
        <v>292.18</v>
      </c>
      <c r="CL7" s="38">
        <v>38.36</v>
      </c>
      <c r="CM7" s="38">
        <v>38.32</v>
      </c>
      <c r="CN7" s="38">
        <v>35.6</v>
      </c>
      <c r="CO7" s="38">
        <v>33.549999999999997</v>
      </c>
      <c r="CP7" s="38">
        <v>38.11</v>
      </c>
      <c r="CQ7" s="38">
        <v>50.49</v>
      </c>
      <c r="CR7" s="38">
        <v>48.36</v>
      </c>
      <c r="CS7" s="38">
        <v>48.7</v>
      </c>
      <c r="CT7" s="38">
        <v>46.9</v>
      </c>
      <c r="CU7" s="38">
        <v>47.95</v>
      </c>
      <c r="CV7" s="38">
        <v>56.91</v>
      </c>
      <c r="CW7" s="38">
        <v>89.98</v>
      </c>
      <c r="CX7" s="38">
        <v>94.71</v>
      </c>
      <c r="CY7" s="38">
        <v>89.15</v>
      </c>
      <c r="CZ7" s="38">
        <v>96.16</v>
      </c>
      <c r="DA7" s="38">
        <v>84.69</v>
      </c>
      <c r="DB7" s="38">
        <v>74.209999999999994</v>
      </c>
      <c r="DC7" s="38">
        <v>75.239999999999995</v>
      </c>
      <c r="DD7" s="38">
        <v>74.959999999999994</v>
      </c>
      <c r="DE7" s="38">
        <v>74.63</v>
      </c>
      <c r="DF7" s="38">
        <v>74.900000000000006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0.7</v>
      </c>
      <c r="EJ7" s="38">
        <v>0.91</v>
      </c>
      <c r="EK7" s="38">
        <v>1.26</v>
      </c>
      <c r="EL7" s="38">
        <v>0.78</v>
      </c>
      <c r="EM7" s="38">
        <v>0.56999999999999995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57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a2168y</cp:lastModifiedBy>
  <cp:lastPrinted>2019-01-22T08:59:02Z</cp:lastPrinted>
  <dcterms:created xsi:type="dcterms:W3CDTF">2018-12-03T08:43:16Z</dcterms:created>
  <dcterms:modified xsi:type="dcterms:W3CDTF">2019-01-30T03:29:23Z</dcterms:modified>
</cp:coreProperties>
</file>