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ira\AppData\Local\Microsoft\Windows\INetCache\Content.Outlook\C2O0LH7T\"/>
    </mc:Choice>
  </mc:AlternateContent>
  <workbookProtection workbookAlgorithmName="SHA-512" workbookHashValue="JZ4Vr+NmGuP0MVzf5bSIe4CY1P7KgLdtmK12oskX+RwwMlAgZgLsambyZ7WMhYdJBYWUxFAZZPK1uNEnlxdfOQ==" workbookSaltValue="laCp9QsPInp8IkdIkptxz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<sst xmlns="http://schemas.openxmlformats.org/spreadsheetml/2006/main" count="237" uniqueCount="124">
  <si>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</si>
  <si>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</si>
  <si>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</si>
  <si>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</si>
  <si>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</si>
  <si>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</si>
  <si>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</si>
  <si>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</si>
  <si>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</si>
  <si>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</si>
  <si>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</si>
  <si>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</si>
  <si>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</si>
  <si>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</si>
  <si>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</si>
  <si>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</si>
  <si>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</si>
  <si>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</si>
  <si>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</si>
  <si>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</si>
  <si>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</si>
  <si>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</si>
  <si>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</si>
  <si>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</si>
  <si>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</si>
  <si>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</si>
  <si>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</si>
  <si>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</si>
  <si>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</si>
  <si>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</si>
  <si>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</si>
  <si>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</si>
  <si>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</si>
  <si>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</si>
  <si>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</si>
  <si>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</si>
  <si>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</si>
  <si>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</si>
  <si>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</si>
  <si>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</si>
  <si>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</si>
  <si>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</si>
  <si>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</si>
  <si>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</si>
  <si>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</si>
  <si>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</si>
  <si>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</si>
  <si>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</si>
  <si>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</si>
  <si>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</si>
  <si>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</si>
  <si>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</si>
  <si>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</si>
  <si>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</si>
  <si>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</si>
  <si>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</si>
  <si>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</si>
  <si>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</si>
  <si>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</si>
  <si>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</si>
  <si>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</si>
  <si>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</si>
  <si>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</si>
  <si>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</si>
  <si>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</si>
  <si>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</si>
  <si>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</si>
  <si>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</si>
  <si>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</si>
  <si>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</si>
  <si>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</si>
  <si>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</si>
  <si>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</si>
  <si>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</si>
  <si>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</si>
  <si>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</si>
  <si>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</si>
  <si>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</si>
  <si>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</si>
  <si>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</si>
  <si>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</si>
  <si>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</si>
  <si>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</si>
  <si>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</si>
  <si>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</si>
  <si>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</si>
  <si>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</si>
  <si>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</si>
  <si>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</si>
  <si>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</si>
  <si>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</si>
  <si>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</si>
  <si>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</si>
  <si>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</si>
  <si>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</si>
  <si>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</si>
  <si>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</si>
  <si>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</si>
  <si>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</si>
  <si>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</si>
  <si>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</si>
  <si>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</si>
  <si>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</si>
  <si>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</si>
  <si>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</si>
  <si>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</si>
  <si>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</si>
  <si>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</si>
  <si>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</si>
  <si>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</si>
  <si>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</si>
  <si>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</si>
  <si>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</si>
  <si>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</si>
  <si>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</si>
  <si>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</si>
  <si>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</si>
  <si>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</si>
  <si>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</si>
  <si>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</si>
  <si>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</si>
  <si>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水道普及率は99.13％とほぼ全域をカバーしているが、人口減等による使用水量の減少が深刻な問題である。
　使用水量の減少はそのまま料金収入の減少であるため、今後出てくるであろう大規模な施設の更新や改修に大きな影響を及ぼすことが明確である。
　漏水調査等により有収水量をあげて無駄な支出を抑えてきてはいるものの、依然低い水準であり今後も継続していく必要がある。
　今後は料金の改定や近隣市町村との広域化など、支出を抑える方策と収入を増加する方策の両面から検討していく。</t>
    <rPh sb="1" eb="3">
      <t>スイドウ</t>
    </rPh>
    <rPh sb="3" eb="5">
      <t>フキュウ</t>
    </rPh>
    <rPh sb="5" eb="6">
      <t>リツ</t>
    </rPh>
    <rPh sb="16" eb="18">
      <t>ゼンイキ</t>
    </rPh>
    <rPh sb="28" eb="30">
      <t>ジンコウ</t>
    </rPh>
    <rPh sb="30" eb="31">
      <t>ゲン</t>
    </rPh>
    <rPh sb="31" eb="32">
      <t>トウ</t>
    </rPh>
    <rPh sb="35" eb="37">
      <t>シヨウ</t>
    </rPh>
    <rPh sb="37" eb="39">
      <t>スイリョウ</t>
    </rPh>
    <rPh sb="40" eb="42">
      <t>ゲンショウ</t>
    </rPh>
    <rPh sb="43" eb="45">
      <t>シンコク</t>
    </rPh>
    <rPh sb="46" eb="48">
      <t>モンダイ</t>
    </rPh>
    <rPh sb="54" eb="56">
      <t>シヨウ</t>
    </rPh>
    <rPh sb="56" eb="58">
      <t>スイリョウ</t>
    </rPh>
    <rPh sb="59" eb="61">
      <t>ゲンショウ</t>
    </rPh>
    <rPh sb="66" eb="68">
      <t>リョウキン</t>
    </rPh>
    <rPh sb="68" eb="70">
      <t>シュウニュウ</t>
    </rPh>
    <rPh sb="71" eb="73">
      <t>ゲンショウ</t>
    </rPh>
    <rPh sb="79" eb="81">
      <t>コンゴ</t>
    </rPh>
    <rPh sb="81" eb="82">
      <t>デ</t>
    </rPh>
    <rPh sb="89" eb="92">
      <t>ダイキボ</t>
    </rPh>
    <rPh sb="93" eb="95">
      <t>シセツ</t>
    </rPh>
    <rPh sb="96" eb="98">
      <t>コウシン</t>
    </rPh>
    <rPh sb="99" eb="101">
      <t>カイシュウ</t>
    </rPh>
    <rPh sb="102" eb="103">
      <t>オオ</t>
    </rPh>
    <rPh sb="105" eb="107">
      <t>エイキョウ</t>
    </rPh>
    <rPh sb="108" eb="109">
      <t>オヨ</t>
    </rPh>
    <rPh sb="114" eb="116">
      <t>メイカク</t>
    </rPh>
    <rPh sb="122" eb="124">
      <t>ロウスイ</t>
    </rPh>
    <rPh sb="124" eb="126">
      <t>チョウサ</t>
    </rPh>
    <rPh sb="126" eb="127">
      <t>トウ</t>
    </rPh>
    <rPh sb="130" eb="132">
      <t>ユウシュウ</t>
    </rPh>
    <rPh sb="132" eb="134">
      <t>スイリョウ</t>
    </rPh>
    <rPh sb="138" eb="140">
      <t>ムダ</t>
    </rPh>
    <rPh sb="141" eb="143">
      <t>シシュツ</t>
    </rPh>
    <rPh sb="144" eb="145">
      <t>オサ</t>
    </rPh>
    <rPh sb="156" eb="158">
      <t>イゼン</t>
    </rPh>
    <rPh sb="158" eb="159">
      <t>ヒク</t>
    </rPh>
    <rPh sb="160" eb="162">
      <t>スイジュン</t>
    </rPh>
    <rPh sb="165" eb="167">
      <t>コンゴ</t>
    </rPh>
    <rPh sb="168" eb="170">
      <t>ケイゾク</t>
    </rPh>
    <rPh sb="174" eb="176">
      <t>ヒツヨウ</t>
    </rPh>
    <rPh sb="182" eb="184">
      <t>コンゴ</t>
    </rPh>
    <rPh sb="185" eb="187">
      <t>リョウキン</t>
    </rPh>
    <rPh sb="188" eb="190">
      <t>カイテイ</t>
    </rPh>
    <rPh sb="191" eb="193">
      <t>キンリン</t>
    </rPh>
    <rPh sb="193" eb="196">
      <t>シチョウソン</t>
    </rPh>
    <rPh sb="198" eb="201">
      <t>コウイキカ</t>
    </rPh>
    <rPh sb="204" eb="206">
      <t>シシュツ</t>
    </rPh>
    <rPh sb="207" eb="208">
      <t>オサ</t>
    </rPh>
    <rPh sb="210" eb="212">
      <t>ホウサク</t>
    </rPh>
    <rPh sb="213" eb="215">
      <t>シュウニュウ</t>
    </rPh>
    <rPh sb="216" eb="218">
      <t>ゾウカ</t>
    </rPh>
    <rPh sb="220" eb="222">
      <t>ホウサク</t>
    </rPh>
    <rPh sb="223" eb="225">
      <t>リョウメン</t>
    </rPh>
    <rPh sb="227" eb="229">
      <t>ケントウ</t>
    </rPh>
    <phoneticPr fontId="4"/>
  </si>
  <si>
    <t>③管路更新率
　多くの施設・管路は更新が進んでおらず老朽化が進んでいる。
　更新計画を作成し計画的に更新していく必要があるが経営規模が小さいため予算的制約を受けてしまう。
　今後は起債等の財政措置を検討しながら老朽化対策を検討していく必要がある。</t>
    <rPh sb="1" eb="3">
      <t>カンロ</t>
    </rPh>
    <rPh sb="3" eb="5">
      <t>コウシン</t>
    </rPh>
    <rPh sb="5" eb="6">
      <t>リツ</t>
    </rPh>
    <rPh sb="8" eb="9">
      <t>オオ</t>
    </rPh>
    <rPh sb="11" eb="13">
      <t>シセツ</t>
    </rPh>
    <rPh sb="14" eb="16">
      <t>カンロ</t>
    </rPh>
    <rPh sb="17" eb="19">
      <t>コウシン</t>
    </rPh>
    <rPh sb="20" eb="21">
      <t>スス</t>
    </rPh>
    <rPh sb="26" eb="29">
      <t>ロウキュウカ</t>
    </rPh>
    <rPh sb="30" eb="31">
      <t>スス</t>
    </rPh>
    <rPh sb="38" eb="40">
      <t>コウシン</t>
    </rPh>
    <rPh sb="40" eb="42">
      <t>ケイカク</t>
    </rPh>
    <rPh sb="43" eb="45">
      <t>サクセイ</t>
    </rPh>
    <rPh sb="46" eb="49">
      <t>ケイカクテキ</t>
    </rPh>
    <rPh sb="50" eb="52">
      <t>コウシン</t>
    </rPh>
    <rPh sb="56" eb="58">
      <t>ヒツヨウ</t>
    </rPh>
    <rPh sb="62" eb="64">
      <t>ケイエイ</t>
    </rPh>
    <rPh sb="64" eb="66">
      <t>キボ</t>
    </rPh>
    <rPh sb="67" eb="68">
      <t>チイ</t>
    </rPh>
    <rPh sb="72" eb="75">
      <t>ヨサンテキ</t>
    </rPh>
    <rPh sb="75" eb="77">
      <t>セイヤク</t>
    </rPh>
    <rPh sb="78" eb="79">
      <t>ウ</t>
    </rPh>
    <rPh sb="87" eb="89">
      <t>コンゴ</t>
    </rPh>
    <rPh sb="90" eb="92">
      <t>キサイ</t>
    </rPh>
    <rPh sb="92" eb="93">
      <t>トウ</t>
    </rPh>
    <rPh sb="94" eb="96">
      <t>ザイセイ</t>
    </rPh>
    <rPh sb="96" eb="98">
      <t>ソチ</t>
    </rPh>
    <rPh sb="99" eb="101">
      <t>ケントウ</t>
    </rPh>
    <rPh sb="105" eb="108">
      <t>ロウキュウカ</t>
    </rPh>
    <rPh sb="108" eb="110">
      <t>タイサク</t>
    </rPh>
    <rPh sb="111" eb="113">
      <t>ケントウ</t>
    </rPh>
    <rPh sb="117" eb="119">
      <t>ヒツヨウ</t>
    </rPh>
    <phoneticPr fontId="4"/>
  </si>
  <si>
    <t>①収益的収支比率
　人口減や節水機能の向上により使用水量が年々減
　少しており、料金収入の割合が低くなっている。
　近年は右肩下がりで落ち込んでおり、昨年度初め
　て100％を割り込み、経営改善が急務となってい
　る。
④ここ数年大規模な更新がないため起債残高は減少
　しており、低い水準で推移している。
⑤料金回収率
　昨年、今年と100％を下回るようになっている。
　今後、配水施設等大規模な更新が出てくる前に
　料金改定などを行い、経営水準を高める。
⑥給水原価
　井戸水のため、浄水施設が塩素滅菌のみのである
　ため原価は低く抑えられているが更新費用はその
　ままに有収水量は下がっているため、原価は増加
　傾向にある。
　改修の費用を下げることは難しいため、有収率を
　向上させる。
⑦施設利用率
　1系統のため統廃合などのダウンサイジングは難
　しいため、広域化について検討していく。
⑧有収率
　漏水調査を実施し、有収率は増加しているが、依
　然全国平均以下の数値である。
　今後も漏水調査を継続して行い有収水量を増加さ
　せる。</t>
    <rPh sb="1" eb="4">
      <t>シュウエキテキ</t>
    </rPh>
    <rPh sb="4" eb="6">
      <t>シュウシ</t>
    </rPh>
    <rPh sb="6" eb="8">
      <t>ヒリツ</t>
    </rPh>
    <rPh sb="10" eb="13">
      <t>ジンコウゲン</t>
    </rPh>
    <rPh sb="14" eb="16">
      <t>セッスイ</t>
    </rPh>
    <rPh sb="16" eb="18">
      <t>キノウ</t>
    </rPh>
    <rPh sb="19" eb="21">
      <t>コウジョウ</t>
    </rPh>
    <rPh sb="24" eb="26">
      <t>シヨウ</t>
    </rPh>
    <rPh sb="26" eb="28">
      <t>スイリョウ</t>
    </rPh>
    <rPh sb="29" eb="31">
      <t>ネンネン</t>
    </rPh>
    <rPh sb="31" eb="32">
      <t>ヘ</t>
    </rPh>
    <rPh sb="34" eb="35">
      <t>ショウ</t>
    </rPh>
    <rPh sb="40" eb="42">
      <t>リョウキン</t>
    </rPh>
    <rPh sb="42" eb="44">
      <t>シュウニュウ</t>
    </rPh>
    <rPh sb="45" eb="47">
      <t>ワリアイ</t>
    </rPh>
    <rPh sb="48" eb="49">
      <t>ヒク</t>
    </rPh>
    <rPh sb="58" eb="60">
      <t>キンネン</t>
    </rPh>
    <rPh sb="61" eb="63">
      <t>ミギカタ</t>
    </rPh>
    <rPh sb="63" eb="64">
      <t>サ</t>
    </rPh>
    <rPh sb="67" eb="68">
      <t>オ</t>
    </rPh>
    <rPh sb="69" eb="70">
      <t>コ</t>
    </rPh>
    <rPh sb="75" eb="78">
      <t>サクネンド</t>
    </rPh>
    <rPh sb="78" eb="79">
      <t>ハジ</t>
    </rPh>
    <rPh sb="88" eb="89">
      <t>ワ</t>
    </rPh>
    <rPh sb="90" eb="91">
      <t>コ</t>
    </rPh>
    <rPh sb="93" eb="95">
      <t>ケイエイ</t>
    </rPh>
    <rPh sb="95" eb="97">
      <t>カイゼン</t>
    </rPh>
    <rPh sb="98" eb="99">
      <t>キュウ</t>
    </rPh>
    <rPh sb="99" eb="100">
      <t>ツトム</t>
    </rPh>
    <rPh sb="113" eb="115">
      <t>スウネン</t>
    </rPh>
    <rPh sb="115" eb="118">
      <t>ダイキボ</t>
    </rPh>
    <rPh sb="119" eb="121">
      <t>コウシン</t>
    </rPh>
    <rPh sb="126" eb="128">
      <t>キサイ</t>
    </rPh>
    <rPh sb="128" eb="130">
      <t>ザンダカ</t>
    </rPh>
    <rPh sb="131" eb="133">
      <t>ゲンショウ</t>
    </rPh>
    <rPh sb="140" eb="141">
      <t>ヒク</t>
    </rPh>
    <rPh sb="142" eb="144">
      <t>スイジュン</t>
    </rPh>
    <rPh sb="145" eb="147">
      <t>スイイ</t>
    </rPh>
    <rPh sb="154" eb="156">
      <t>リョウキン</t>
    </rPh>
    <rPh sb="156" eb="158">
      <t>カイシュウ</t>
    </rPh>
    <rPh sb="158" eb="159">
      <t>リツ</t>
    </rPh>
    <rPh sb="161" eb="163">
      <t>サクネン</t>
    </rPh>
    <rPh sb="164" eb="166">
      <t>コトシ</t>
    </rPh>
    <rPh sb="172" eb="174">
      <t>シタマワ</t>
    </rPh>
    <rPh sb="186" eb="188">
      <t>コンゴ</t>
    </rPh>
    <rPh sb="189" eb="191">
      <t>ハイスイ</t>
    </rPh>
    <rPh sb="191" eb="193">
      <t>シセツ</t>
    </rPh>
    <rPh sb="193" eb="194">
      <t>トウ</t>
    </rPh>
    <rPh sb="194" eb="197">
      <t>ダイキボ</t>
    </rPh>
    <rPh sb="198" eb="200">
      <t>コウシン</t>
    </rPh>
    <rPh sb="201" eb="202">
      <t>デ</t>
    </rPh>
    <rPh sb="205" eb="206">
      <t>マエ</t>
    </rPh>
    <rPh sb="209" eb="211">
      <t>リョウキン</t>
    </rPh>
    <rPh sb="211" eb="213">
      <t>カイテイ</t>
    </rPh>
    <rPh sb="216" eb="217">
      <t>オコナ</t>
    </rPh>
    <rPh sb="219" eb="221">
      <t>ケイエイ</t>
    </rPh>
    <rPh sb="221" eb="223">
      <t>スイジュン</t>
    </rPh>
    <rPh sb="224" eb="225">
      <t>タカ</t>
    </rPh>
    <rPh sb="230" eb="232">
      <t>キュウスイ</t>
    </rPh>
    <rPh sb="232" eb="234">
      <t>ゲンカ</t>
    </rPh>
    <rPh sb="236" eb="239">
      <t>イドミズ</t>
    </rPh>
    <rPh sb="243" eb="245">
      <t>ジョウスイ</t>
    </rPh>
    <rPh sb="245" eb="247">
      <t>シセツ</t>
    </rPh>
    <rPh sb="248" eb="250">
      <t>エンソ</t>
    </rPh>
    <rPh sb="250" eb="252">
      <t>メッキン</t>
    </rPh>
    <rPh sb="262" eb="264">
      <t>ゲンカ</t>
    </rPh>
    <rPh sb="265" eb="266">
      <t>ヒク</t>
    </rPh>
    <rPh sb="267" eb="268">
      <t>オサ</t>
    </rPh>
    <rPh sb="275" eb="277">
      <t>コウシン</t>
    </rPh>
    <rPh sb="277" eb="279">
      <t>ヒヨウ</t>
    </rPh>
    <rPh sb="287" eb="289">
      <t>ユウシュウ</t>
    </rPh>
    <rPh sb="289" eb="291">
      <t>スイリョウ</t>
    </rPh>
    <rPh sb="292" eb="293">
      <t>サ</t>
    </rPh>
    <rPh sb="301" eb="303">
      <t>ゲンカ</t>
    </rPh>
    <rPh sb="304" eb="306">
      <t>ゾウカ</t>
    </rPh>
    <rPh sb="308" eb="310">
      <t>ケイコウ</t>
    </rPh>
    <rPh sb="316" eb="318">
      <t>カイシュウ</t>
    </rPh>
    <rPh sb="319" eb="321">
      <t>ヒヨウ</t>
    </rPh>
    <rPh sb="322" eb="323">
      <t>サ</t>
    </rPh>
    <rPh sb="328" eb="329">
      <t>ムズカ</t>
    </rPh>
    <rPh sb="334" eb="337">
      <t>ユウシュウリツ</t>
    </rPh>
    <rPh sb="340" eb="342">
      <t>コウジョウ</t>
    </rPh>
    <rPh sb="348" eb="350">
      <t>シセツ</t>
    </rPh>
    <rPh sb="350" eb="353">
      <t>リヨウリツ</t>
    </rPh>
    <rPh sb="356" eb="358">
      <t>ケイトウ</t>
    </rPh>
    <rPh sb="361" eb="364">
      <t>トウハイゴウ</t>
    </rPh>
    <rPh sb="376" eb="377">
      <t>ムズカ</t>
    </rPh>
    <rPh sb="384" eb="387">
      <t>コウイキカ</t>
    </rPh>
    <rPh sb="391" eb="393">
      <t>ケントウ</t>
    </rPh>
    <rPh sb="400" eb="402">
      <t>ユウシュウ</t>
    </rPh>
    <rPh sb="402" eb="403">
      <t>リツ</t>
    </rPh>
    <rPh sb="405" eb="407">
      <t>ロウスイ</t>
    </rPh>
    <rPh sb="407" eb="409">
      <t>チョウサ</t>
    </rPh>
    <rPh sb="410" eb="412">
      <t>ジッシ</t>
    </rPh>
    <rPh sb="414" eb="417">
      <t>ユウシュウリツ</t>
    </rPh>
    <rPh sb="418" eb="42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</si>
</sst>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1.51</c:v>
                </c:pt>
                <c:pt idx="1">
                  <c:v>0.81</c:v>
                </c:pt>
                <c:pt idx="2">
                  <c:v>0.1</c:v>
                </c:pt>
                <c:pt idx="3">
                  <c:v>0.17</c:v>
                </c:pt>
                <c:pt idx="4">
                  <c:v>0.3</c:v>
                </c:pt>
              </c:numCache>
            </c:numRef>
          </c:val>
          <c:extLst>
            <c:ext xmlns:c16="http://schemas.microsoft.com/office/drawing/2014/chart" uri="{C3380CC4-5D6E-409C-BE32-E72D297353CC}">
              <c16:uniqueId val="{00000000-B7B1-4219-9E2F-6B30CF889EA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B7B1-4219-9E2F-6B30CF889EA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40.07</c:v>
                </c:pt>
                <c:pt idx="1">
                  <c:v>37.06</c:v>
                </c:pt>
                <c:pt idx="2">
                  <c:v>41.09</c:v>
                </c:pt>
                <c:pt idx="3">
                  <c:v>36.08</c:v>
                </c:pt>
                <c:pt idx="4">
                  <c:v>35.880000000000003</c:v>
                </c:pt>
              </c:numCache>
            </c:numRef>
          </c:val>
          <c:extLst>
            <c:ext xmlns:c16="http://schemas.microsoft.com/office/drawing/2014/chart" uri="{C3380CC4-5D6E-409C-BE32-E72D297353CC}">
              <c16:uniqueId val="{00000000-0DA7-4122-81A3-14844A13B2A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0DA7-4122-81A3-14844A13B2A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66.150000000000006</c:v>
                </c:pt>
                <c:pt idx="1">
                  <c:v>67.75</c:v>
                </c:pt>
                <c:pt idx="2">
                  <c:v>60.28</c:v>
                </c:pt>
                <c:pt idx="3">
                  <c:v>68.709999999999994</c:v>
                </c:pt>
                <c:pt idx="4">
                  <c:v>70.13</c:v>
                </c:pt>
              </c:numCache>
            </c:numRef>
          </c:val>
          <c:extLst>
            <c:ext xmlns:c16="http://schemas.microsoft.com/office/drawing/2014/chart" uri="{C3380CC4-5D6E-409C-BE32-E72D297353CC}">
              <c16:uniqueId val="{00000000-4443-45A1-9A82-4B5E02B399C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4443-45A1-9A82-4B5E02B399C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124.02</c:v>
                </c:pt>
                <c:pt idx="1">
                  <c:v>123.3</c:v>
                </c:pt>
                <c:pt idx="2">
                  <c:v>110.29</c:v>
                </c:pt>
                <c:pt idx="3">
                  <c:v>93.42</c:v>
                </c:pt>
                <c:pt idx="4">
                  <c:v>102.77</c:v>
                </c:pt>
              </c:numCache>
            </c:numRef>
          </c:val>
          <c:extLst>
            <c:ext xmlns:c16="http://schemas.microsoft.com/office/drawing/2014/chart" uri="{C3380CC4-5D6E-409C-BE32-E72D297353CC}">
              <c16:uniqueId val="{00000000-15C4-4785-B339-39EE558F5E2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15C4-4785-B339-39EE558F5E2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F0-4438-B235-163A0447FE5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F0-4438-B235-163A0447FE5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94-4C19-BE11-B142FB2E940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94-4C19-BE11-B142FB2E940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9-4DE4-BE76-76C319B84D5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9-4DE4-BE76-76C319B84D5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AE-4867-88B7-F6C0BEC1AA0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AE-4867-88B7-F6C0BEC1AA0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572.78</c:v>
                </c:pt>
                <c:pt idx="1">
                  <c:v>556.99</c:v>
                </c:pt>
                <c:pt idx="2">
                  <c:v>534.51</c:v>
                </c:pt>
                <c:pt idx="3">
                  <c:v>511.01</c:v>
                </c:pt>
                <c:pt idx="4">
                  <c:v>473.07</c:v>
                </c:pt>
              </c:numCache>
            </c:numRef>
          </c:val>
          <c:extLst>
            <c:ext xmlns:c16="http://schemas.microsoft.com/office/drawing/2014/chart" uri="{C3380CC4-5D6E-409C-BE32-E72D297353CC}">
              <c16:uniqueId val="{00000000-5547-438D-9938-864D4D6B3FF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5547-438D-9938-864D4D6B3FF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111.16</c:v>
                </c:pt>
                <c:pt idx="1">
                  <c:v>112.77</c:v>
                </c:pt>
                <c:pt idx="2">
                  <c:v>101.1</c:v>
                </c:pt>
                <c:pt idx="3">
                  <c:v>89.79</c:v>
                </c:pt>
                <c:pt idx="4">
                  <c:v>94.86</c:v>
                </c:pt>
              </c:numCache>
            </c:numRef>
          </c:val>
          <c:extLst>
            <c:ext xmlns:c16="http://schemas.microsoft.com/office/drawing/2014/chart" uri="{C3380CC4-5D6E-409C-BE32-E72D297353CC}">
              <c16:uniqueId val="{00000000-ED95-4877-A05F-F7F24CF615F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ED95-4877-A05F-F7F24CF615F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62.1</c:v>
                </c:pt>
                <c:pt idx="1">
                  <c:v>63.34</c:v>
                </c:pt>
                <c:pt idx="2">
                  <c:v>70.680000000000007</c:v>
                </c:pt>
                <c:pt idx="3">
                  <c:v>78.849999999999994</c:v>
                </c:pt>
                <c:pt idx="4">
                  <c:v>74.760000000000005</c:v>
                </c:pt>
              </c:numCache>
            </c:numRef>
          </c:val>
          <c:extLst>
            <c:ext xmlns:c16="http://schemas.microsoft.com/office/drawing/2014/chart" uri="{C3380CC4-5D6E-409C-BE32-E72D297353CC}">
              <c16:uniqueId val="{00000000-9450-4388-9981-031DA3D91F7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9450-4388-9981-031DA3D91F7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西桂町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4369</v>
      </c>
      <c r="AM8" s="66"/>
      <c r="AN8" s="66"/>
      <c r="AO8" s="66"/>
      <c r="AP8" s="66"/>
      <c r="AQ8" s="66"/>
      <c r="AR8" s="66"/>
      <c r="AS8" s="66"/>
      <c r="AT8" s="65">
        <f>データ!$S$6</f>
        <v>15.22</v>
      </c>
      <c r="AU8" s="65"/>
      <c r="AV8" s="65"/>
      <c r="AW8" s="65"/>
      <c r="AX8" s="65"/>
      <c r="AY8" s="65"/>
      <c r="AZ8" s="65"/>
      <c r="BA8" s="65"/>
      <c r="BB8" s="65">
        <f>データ!$T$6</f>
        <v>287.06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99.13</v>
      </c>
      <c r="Q10" s="65"/>
      <c r="R10" s="65"/>
      <c r="S10" s="65"/>
      <c r="T10" s="65"/>
      <c r="U10" s="65"/>
      <c r="V10" s="65"/>
      <c r="W10" s="66">
        <f>データ!$Q$6</f>
        <v>1296</v>
      </c>
      <c r="X10" s="66"/>
      <c r="Y10" s="66"/>
      <c r="Z10" s="66"/>
      <c r="AA10" s="66"/>
      <c r="AB10" s="66"/>
      <c r="AC10" s="66"/>
      <c r="AD10" s="2"/>
      <c r="AE10" s="2"/>
      <c r="AF10" s="2"/>
      <c r="AG10" s="2"/>
      <c r="AH10" s="2"/>
      <c r="AI10" s="2"/>
      <c r="AJ10" s="2"/>
      <c r="AK10" s="2"/>
      <c r="AL10" s="66">
        <f>データ!$U$6</f>
        <v>4310</v>
      </c>
      <c r="AM10" s="66"/>
      <c r="AN10" s="66"/>
      <c r="AO10" s="66"/>
      <c r="AP10" s="66"/>
      <c r="AQ10" s="66"/>
      <c r="AR10" s="66"/>
      <c r="AS10" s="66"/>
      <c r="AT10" s="65">
        <f>データ!$V$6</f>
        <v>2.5499999999999998</v>
      </c>
      <c r="AU10" s="65"/>
      <c r="AV10" s="65"/>
      <c r="AW10" s="65"/>
      <c r="AX10" s="65"/>
      <c r="AY10" s="65"/>
      <c r="AZ10" s="65"/>
      <c r="BA10" s="65"/>
      <c r="BB10" s="65">
        <f>データ!$W$6</f>
        <v>1690.2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OsMs1RUG1Rt9CzqOGYOhUtVOzyom/JQkJmsUyv1E3w3lP1fqmyzsu9dOEZfO3ipio7yDSMN960Ss5E4SS4mpAA==" saltValue="7Bbk/9YzbTSfPwYHZaFv1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194239</v>
      </c>
      <c r="D6" s="33">
        <f t="shared" si="3"/>
        <v>47</v>
      </c>
      <c r="E6" s="33">
        <f t="shared" si="3"/>
        <v>1</v>
      </c>
      <c r="F6" s="33">
        <f t="shared" si="3"/>
        <v>0</v>
      </c>
      <c r="G6" s="33">
        <f t="shared" si="3"/>
        <v>0</v>
      </c>
      <c r="H6" s="33" t="str">
        <f t="shared" si="3"/>
        <v>山梨県　西桂町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99.13</v>
      </c>
      <c r="Q6" s="34">
        <f t="shared" si="3"/>
        <v>1296</v>
      </c>
      <c r="R6" s="34">
        <f t="shared" si="3"/>
        <v>4369</v>
      </c>
      <c r="S6" s="34">
        <f t="shared" si="3"/>
        <v>15.22</v>
      </c>
      <c r="T6" s="34">
        <f t="shared" si="3"/>
        <v>287.06</v>
      </c>
      <c r="U6" s="34">
        <f t="shared" si="3"/>
        <v>4310</v>
      </c>
      <c r="V6" s="34">
        <f t="shared" si="3"/>
        <v>2.5499999999999998</v>
      </c>
      <c r="W6" s="34">
        <f t="shared" si="3"/>
        <v>1690.2</v>
      </c>
      <c r="X6" s="35">
        <f>IF(X7="",NA(),X7)</f>
        <v>124.02</v>
      </c>
      <c r="Y6" s="35">
        <f t="shared" ref="Y6:AG6" si="4">IF(Y7="",NA(),Y7)</f>
        <v>123.3</v>
      </c>
      <c r="Z6" s="35">
        <f t="shared" si="4"/>
        <v>110.29</v>
      </c>
      <c r="AA6" s="35">
        <f t="shared" si="4"/>
        <v>93.42</v>
      </c>
      <c r="AB6" s="35">
        <f t="shared" si="4"/>
        <v>102.77</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572.78</v>
      </c>
      <c r="BF6" s="35">
        <f t="shared" ref="BF6:BN6" si="7">IF(BF7="",NA(),BF7)</f>
        <v>556.99</v>
      </c>
      <c r="BG6" s="35">
        <f t="shared" si="7"/>
        <v>534.51</v>
      </c>
      <c r="BH6" s="35">
        <f t="shared" si="7"/>
        <v>511.01</v>
      </c>
      <c r="BI6" s="35">
        <f t="shared" si="7"/>
        <v>473.07</v>
      </c>
      <c r="BJ6" s="35">
        <f t="shared" si="7"/>
        <v>1113.76</v>
      </c>
      <c r="BK6" s="35">
        <f t="shared" si="7"/>
        <v>1125.69</v>
      </c>
      <c r="BL6" s="35">
        <f t="shared" si="7"/>
        <v>1134.67</v>
      </c>
      <c r="BM6" s="35">
        <f t="shared" si="7"/>
        <v>1144.79</v>
      </c>
      <c r="BN6" s="35">
        <f t="shared" si="7"/>
        <v>1061.58</v>
      </c>
      <c r="BO6" s="34" t="str">
        <f>IF(BO7="","",IF(BO7="-","【-】","【"&amp;SUBSTITUTE(TEXT(BO7,"#,##0.00"),"-","△")&amp;"】"))</f>
        <v>【1,141.75】</v>
      </c>
      <c r="BP6" s="35">
        <f>IF(BP7="",NA(),BP7)</f>
        <v>111.16</v>
      </c>
      <c r="BQ6" s="35">
        <f t="shared" ref="BQ6:BY6" si="8">IF(BQ7="",NA(),BQ7)</f>
        <v>112.77</v>
      </c>
      <c r="BR6" s="35">
        <f t="shared" si="8"/>
        <v>101.1</v>
      </c>
      <c r="BS6" s="35">
        <f t="shared" si="8"/>
        <v>89.79</v>
      </c>
      <c r="BT6" s="35">
        <f t="shared" si="8"/>
        <v>94.86</v>
      </c>
      <c r="BU6" s="35">
        <f t="shared" si="8"/>
        <v>34.25</v>
      </c>
      <c r="BV6" s="35">
        <f t="shared" si="8"/>
        <v>46.48</v>
      </c>
      <c r="BW6" s="35">
        <f t="shared" si="8"/>
        <v>40.6</v>
      </c>
      <c r="BX6" s="35">
        <f t="shared" si="8"/>
        <v>56.04</v>
      </c>
      <c r="BY6" s="35">
        <f t="shared" si="8"/>
        <v>58.52</v>
      </c>
      <c r="BZ6" s="34" t="str">
        <f>IF(BZ7="","",IF(BZ7="-","【-】","【"&amp;SUBSTITUTE(TEXT(BZ7,"#,##0.00"),"-","△")&amp;"】"))</f>
        <v>【54.93】</v>
      </c>
      <c r="CA6" s="35">
        <f>IF(CA7="",NA(),CA7)</f>
        <v>62.1</v>
      </c>
      <c r="CB6" s="35">
        <f t="shared" ref="CB6:CJ6" si="9">IF(CB7="",NA(),CB7)</f>
        <v>63.34</v>
      </c>
      <c r="CC6" s="35">
        <f t="shared" si="9"/>
        <v>70.680000000000007</v>
      </c>
      <c r="CD6" s="35">
        <f t="shared" si="9"/>
        <v>78.849999999999994</v>
      </c>
      <c r="CE6" s="35">
        <f t="shared" si="9"/>
        <v>74.760000000000005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40.07</v>
      </c>
      <c r="CM6" s="35">
        <f t="shared" ref="CM6:CU6" si="10">IF(CM7="",NA(),CM7)</f>
        <v>37.06</v>
      </c>
      <c r="CN6" s="35">
        <f t="shared" si="10"/>
        <v>41.09</v>
      </c>
      <c r="CO6" s="35">
        <f t="shared" si="10"/>
        <v>36.08</v>
      </c>
      <c r="CP6" s="35">
        <f t="shared" si="10"/>
        <v>35.880000000000003</v>
      </c>
      <c r="CQ6" s="35">
        <f t="shared" si="10"/>
        <v>57.55</v>
      </c>
      <c r="CR6" s="35">
        <f t="shared" si="10"/>
        <v>57.43</v>
      </c>
      <c r="CS6" s="35">
        <f t="shared" si="10"/>
        <v>57.29</v>
      </c>
      <c r="CT6" s="35">
        <f t="shared" si="10"/>
        <v>55.9</v>
      </c>
      <c r="CU6" s="35">
        <f t="shared" si="10"/>
        <v>57.3</v>
      </c>
      <c r="CV6" s="34" t="str">
        <f>IF(CV7="","",IF(CV7="-","【-】","【"&amp;SUBSTITUTE(TEXT(CV7,"#,##0.00"),"-","△")&amp;"】"))</f>
        <v>【56.91】</v>
      </c>
      <c r="CW6" s="35">
        <f>IF(CW7="",NA(),CW7)</f>
        <v>66.150000000000006</v>
      </c>
      <c r="CX6" s="35">
        <f t="shared" ref="CX6:DF6" si="11">IF(CX7="",NA(),CX7)</f>
        <v>67.75</v>
      </c>
      <c r="CY6" s="35">
        <f t="shared" si="11"/>
        <v>60.28</v>
      </c>
      <c r="CZ6" s="35">
        <f t="shared" si="11"/>
        <v>68.709999999999994</v>
      </c>
      <c r="DA6" s="35">
        <f t="shared" si="11"/>
        <v>70.13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1.51</v>
      </c>
      <c r="EE6" s="35">
        <f t="shared" ref="EE6:EM6" si="14">IF(EE7="",NA(),EE7)</f>
        <v>0.81</v>
      </c>
      <c r="EF6" s="35">
        <f t="shared" si="14"/>
        <v>0.1</v>
      </c>
      <c r="EG6" s="35">
        <f t="shared" si="14"/>
        <v>0.17</v>
      </c>
      <c r="EH6" s="35">
        <f t="shared" si="14"/>
        <v>0.3</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194239</v>
      </c>
      <c r="D7" s="37">
        <v>47</v>
      </c>
      <c r="E7" s="37">
        <v>1</v>
      </c>
      <c r="F7" s="37">
        <v>0</v>
      </c>
      <c r="G7" s="37">
        <v>0</v>
      </c>
      <c r="H7" s="37" t="s">
        <v>108</v>
      </c>
      <c r="I7" s="37" t="s">
        <v>109</v>
      </c>
      <c r="J7" s="37" t="s">
        <v>110</v>
      </c>
      <c r="K7" s="37" t="s">
        <v>111</v>
      </c>
      <c r="L7" s="37" t="s">
        <v>112</v>
      </c>
      <c r="M7" s="37" t="s">
        <v>113</v>
      </c>
      <c r="N7" s="38" t="s">
        <v>114</v>
      </c>
      <c r="O7" s="38" t="s">
        <v>115</v>
      </c>
      <c r="P7" s="38">
        <v>99.13</v>
      </c>
      <c r="Q7" s="38">
        <v>1296</v>
      </c>
      <c r="R7" s="38">
        <v>4369</v>
      </c>
      <c r="S7" s="38">
        <v>15.22</v>
      </c>
      <c r="T7" s="38">
        <v>287.06</v>
      </c>
      <c r="U7" s="38">
        <v>4310</v>
      </c>
      <c r="V7" s="38">
        <v>2.5499999999999998</v>
      </c>
      <c r="W7" s="38">
        <v>1690.2</v>
      </c>
      <c r="X7" s="38">
        <v>124.02</v>
      </c>
      <c r="Y7" s="38">
        <v>123.3</v>
      </c>
      <c r="Z7" s="38">
        <v>110.29</v>
      </c>
      <c r="AA7" s="38">
        <v>93.42</v>
      </c>
      <c r="AB7" s="38">
        <v>102.77</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572.78</v>
      </c>
      <c r="BF7" s="38">
        <v>556.99</v>
      </c>
      <c r="BG7" s="38">
        <v>534.51</v>
      </c>
      <c r="BH7" s="38">
        <v>511.01</v>
      </c>
      <c r="BI7" s="38">
        <v>473.07</v>
      </c>
      <c r="BJ7" s="38">
        <v>1113.76</v>
      </c>
      <c r="BK7" s="38">
        <v>1125.69</v>
      </c>
      <c r="BL7" s="38">
        <v>1134.67</v>
      </c>
      <c r="BM7" s="38">
        <v>1144.79</v>
      </c>
      <c r="BN7" s="38">
        <v>1061.58</v>
      </c>
      <c r="BO7" s="38">
        <v>1141.75</v>
      </c>
      <c r="BP7" s="38">
        <v>111.16</v>
      </c>
      <c r="BQ7" s="38">
        <v>112.77</v>
      </c>
      <c r="BR7" s="38">
        <v>101.1</v>
      </c>
      <c r="BS7" s="38">
        <v>89.79</v>
      </c>
      <c r="BT7" s="38">
        <v>94.86</v>
      </c>
      <c r="BU7" s="38">
        <v>34.25</v>
      </c>
      <c r="BV7" s="38">
        <v>46.48</v>
      </c>
      <c r="BW7" s="38">
        <v>40.6</v>
      </c>
      <c r="BX7" s="38">
        <v>56.04</v>
      </c>
      <c r="BY7" s="38">
        <v>58.52</v>
      </c>
      <c r="BZ7" s="38">
        <v>54.93</v>
      </c>
      <c r="CA7" s="38">
        <v>62.1</v>
      </c>
      <c r="CB7" s="38">
        <v>63.34</v>
      </c>
      <c r="CC7" s="38">
        <v>70.680000000000007</v>
      </c>
      <c r="CD7" s="38">
        <v>78.849999999999994</v>
      </c>
      <c r="CE7" s="38">
        <v>74.760000000000005</v>
      </c>
      <c r="CF7" s="38">
        <v>501.18</v>
      </c>
      <c r="CG7" s="38">
        <v>376.61</v>
      </c>
      <c r="CH7" s="38">
        <v>440.03</v>
      </c>
      <c r="CI7" s="38">
        <v>304.35000000000002</v>
      </c>
      <c r="CJ7" s="38">
        <v>296.3</v>
      </c>
      <c r="CK7" s="38">
        <v>292.18</v>
      </c>
      <c r="CL7" s="38">
        <v>40.07</v>
      </c>
      <c r="CM7" s="38">
        <v>37.06</v>
      </c>
      <c r="CN7" s="38">
        <v>41.09</v>
      </c>
      <c r="CO7" s="38">
        <v>36.08</v>
      </c>
      <c r="CP7" s="38">
        <v>35.880000000000003</v>
      </c>
      <c r="CQ7" s="38">
        <v>57.55</v>
      </c>
      <c r="CR7" s="38">
        <v>57.43</v>
      </c>
      <c r="CS7" s="38">
        <v>57.29</v>
      </c>
      <c r="CT7" s="38">
        <v>55.9</v>
      </c>
      <c r="CU7" s="38">
        <v>57.3</v>
      </c>
      <c r="CV7" s="38">
        <v>56.91</v>
      </c>
      <c r="CW7" s="38">
        <v>66.150000000000006</v>
      </c>
      <c r="CX7" s="38">
        <v>67.75</v>
      </c>
      <c r="CY7" s="38">
        <v>60.28</v>
      </c>
      <c r="CZ7" s="38">
        <v>68.709999999999994</v>
      </c>
      <c r="DA7" s="38">
        <v>70.13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1.51</v>
      </c>
      <c r="EE7" s="38">
        <v>0.81</v>
      </c>
      <c r="EF7" s="38">
        <v>0.1</v>
      </c>
      <c r="EG7" s="38">
        <v>0.17</v>
      </c>
      <c r="EH7" s="38">
        <v>0.3</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西桂町</cp:lastModifiedBy>
  <cp:lastPrinted>2019-01-22T05:22:15Z</cp:lastPrinted>
  <dcterms:created xsi:type="dcterms:W3CDTF">2018-12-03T08:43:15Z</dcterms:created>
  <dcterms:modified xsi:type="dcterms:W3CDTF">2019-01-30T06:51:31Z</dcterms:modified>
  <cp:category/>
</cp:coreProperties>
</file>