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UAPxHsH50lUAApMVKt7gT1oXFEDJULhmkmDccwdI9t+kyrrVnjEMx/r0LviDwj8hLhgF3XQfw+s+v/e+Pprgag==" workbookSaltValue="9Kf57/PwSKhg2lSKWu9x3w==" workbookSpinCount="100000" lockStructure="1"/>
  <bookViews>
    <workbookView xWindow="1455" yWindow="-105"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0" i="5" l="1"/>
  <c r="C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J86" i="4"/>
  <c r="H86" i="4"/>
  <c r="E86" i="4"/>
  <c r="AL10" i="4"/>
  <c r="AD10" i="4"/>
  <c r="B10" i="4"/>
  <c r="AD8" i="4"/>
  <c r="I8" i="4"/>
  <c r="B8" i="4"/>
  <c r="D10" i="5" l="1"/>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<sst xmlns="http://schemas.openxmlformats.org/spreadsheetml/2006/main" count="240" uniqueCount="127">
  <si>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</si>
  <si>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</si>
  <si>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</si>
  <si>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</si>
  <si>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</si>
  <si>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</si>
  <si>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</si>
  <si>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</si>
  <si>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</si>
  <si>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</si>
  <si>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</si>
  <si>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</si>
  <si>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</si>
  <si>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</si>
  <si>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</si>
  <si>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</si>
  <si>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</si>
  <si>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</si>
  <si>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</si>
  <si>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</si>
  <si>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</si>
  <si>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</si>
  <si>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</si>
  <si>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</si>
  <si>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</si>
  <si>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</si>
  <si>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</si>
  <si>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</si>
  <si>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</si>
  <si>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</si>
  <si>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</si>
  <si>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</si>
  <si>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</si>
  <si>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</si>
  <si>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</si>
  <si>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</si>
  <si>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</si>
  <si>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</si>
  <si>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</si>
  <si>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</si>
  <si>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</si>
  <si>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</si>
  <si>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</si>
  <si>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</si>
  <si>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</si>
  <si>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</si>
  <si>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</si>
  <si>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</si>
  <si>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</si>
  <si>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</si>
  <si>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</si>
  <si>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</si>
  <si>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</si>
  <si>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</si>
  <si>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</si>
  <si>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</si>
  <si>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</si>
  <si>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</si>
  <si>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</si>
  <si>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</si>
  <si>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</si>
  <si>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</si>
  <si>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</si>
  <si>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</si>
  <si>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</si>
  <si>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</si>
  <si>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</si>
  <si>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</si>
  <si>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</si>
  <si>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</si>
  <si>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</si>
  <si>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</si>
  <si>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</si>
  <si>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</si>
  <si>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</si>
  <si>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</si>
  <si>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</si>
  <si>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</si>
  <si>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</si>
  <si>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</si>
  <si>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</si>
  <si>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</si>
  <si>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</si>
  <si>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</si>
  <si>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</si>
  <si>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</si>
  <si>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</si>
  <si>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</si>
  <si>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</si>
  <si>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</si>
  <si>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</si>
  <si>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</si>
  <si>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</si>
  <si>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</si>
  <si>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</si>
  <si>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</si>
  <si>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</si>
  <si>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</si>
  <si>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</si>
  <si>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</si>
  <si>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</si>
  <si>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</si>
  <si>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</si>
  <si>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</si>
  <si>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</si>
  <si>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</si>
  <si>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</si>
  <si>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</si>
  <si>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</si>
  <si>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</si>
  <si>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</si>
  <si>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身延町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</si>
  <si>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</si>
  <si>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</si>
  <si>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</si>
  <si>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</si>
  <si>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</si>
  <si>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</si>
  <si>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</si>
  <si>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</si>
  <si>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</si>
  <si>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</si>
  <si>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</si>
  <si>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</si>
  <si>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管渠改善率は、平成27年度は中富処理区で国道改良工事に伴う管渠移設工事を施工した。
　帯金、塩之沢処理区については、平成29年度末で30年経過しており、減価償却率や管渠老朽化率を踏まえた状況把握が必要となってきており、平成31年度にストックマネジメント全体計画（現況調査及びリスク査定）を行い管渠更新計画を検討予定である。</t>
    <rPh sb="69" eb="71">
      <t>ケイカ</t>
    </rPh>
    <rPh sb="146" eb="148">
      <t>カンキョ</t>
    </rPh>
    <phoneticPr fontId="15"/>
  </si>
  <si>
    <t>　経営の健全性、効率性については平均値と比べて不良の数値であったが改善してきている、今後も接続率上昇を含めた適正な使用料収入の確保及び汚水処理費の削減、経営改善に向けた取り組みがを続けていく。
　老朽化の状況については、帯金、塩之沢処理区について、減価償却率や管渠老朽化率を踏まえた状況把握が必要となってきており、平成31年度にストックマネジメント全体計画（現況調査及びリスク査定）を行い管渠更新計画を検討予定である。</t>
    <rPh sb="194" eb="196">
      <t>カンキョ</t>
    </rPh>
    <phoneticPr fontId="15"/>
  </si>
  <si>
    <t>　収益的収支比率は、H26からH28にかけて微減していたが、H29から一般会計繰入基準を総務省基準に基づいて算定したため一部改善されている。地方債償還金額が減少していくことから、今後も微増していくと予想される。
 また、企業債残高対事業規模比率は、収益的収支比率同様、算定方法の見直しにより、前年度までと比べて低くなっている。
　経費回収率は改善しつつある。接続率上昇および料金改定による使用料収入の増加は見込まれるが、今後も適正な使用料収入の確保及び汚水処理費の削減が必要である。
　施設利用率は平均値の43.36%に比べて27.58%と低い。今後は、接続率上昇に伴い微増していくと考えられる。
　水洗化率は平均値の83.06%に比べて77.15%と低く、水洗化率向上の取組が必要である。
　</t>
    <rPh sb="22" eb="24">
      <t>ビゲン</t>
    </rPh>
    <rPh sb="35" eb="37">
      <t>イッパン</t>
    </rPh>
    <rPh sb="37" eb="39">
      <t>カイケイ</t>
    </rPh>
    <rPh sb="39" eb="41">
      <t>クリイレ</t>
    </rPh>
    <rPh sb="41" eb="43">
      <t>キジュン</t>
    </rPh>
    <rPh sb="44" eb="47">
      <t>ソウムショウ</t>
    </rPh>
    <rPh sb="47" eb="49">
      <t>キジュン</t>
    </rPh>
    <rPh sb="50" eb="51">
      <t>モト</t>
    </rPh>
    <rPh sb="54" eb="56">
      <t>サンテイ</t>
    </rPh>
    <rPh sb="60" eb="62">
      <t>イチブ</t>
    </rPh>
    <rPh sb="62" eb="64">
      <t>カイゼン</t>
    </rPh>
    <rPh sb="70" eb="73">
      <t>チホウサイ</t>
    </rPh>
    <rPh sb="73" eb="75">
      <t>ショウカン</t>
    </rPh>
    <rPh sb="75" eb="77">
      <t>キンガク</t>
    </rPh>
    <rPh sb="78" eb="80">
      <t>ゲンショウ</t>
    </rPh>
    <rPh sb="89" eb="91">
      <t>コンゴ</t>
    </rPh>
    <rPh sb="92" eb="94">
      <t>ビゾウ</t>
    </rPh>
    <rPh sb="99" eb="101">
      <t>ヨソウ</t>
    </rPh>
    <rPh sb="124" eb="127">
      <t>シュウエキテキ</t>
    </rPh>
    <rPh sb="127" eb="129">
      <t>シュウシ</t>
    </rPh>
    <rPh sb="129" eb="131">
      <t>ヒリツ</t>
    </rPh>
    <rPh sb="131" eb="133">
      <t>ドウヨウ</t>
    </rPh>
    <rPh sb="134" eb="136">
      <t>サンテイ</t>
    </rPh>
    <rPh sb="136" eb="138">
      <t>ホウホウ</t>
    </rPh>
    <rPh sb="139" eb="141">
      <t>ミナオ</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</si>
</sst>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7" xfId="2" applyFont="1" applyBorder="1" applyAlignment="1" applyProtection="1">
      <alignment horizontal="left" vertical="top" wrapText="1"/>
      <protection locked="0"/>
    </xf>
    <xf numFmtId="0" fontId="16" fillId="0" borderId="8"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formatCode="#,##0.00;&quot;△&quot;#,##0.00;&quot;-&quot;">
                  <c:v>0.76</c:v>
                </c:pt>
                <c:pt idx="3">
                  <c:v>0</c:v>
                </c:pt>
                <c:pt idx="4">
                  <c:v>0</c:v>
                </c:pt>
              </c:numCache>
            </c:numRef>
          </c:val>
          <c:extLst xmlns:c16r2="http://schemas.microsoft.com/office/drawing/2015/06/chart">
            <c:ext xmlns:c16="http://schemas.microsoft.com/office/drawing/2014/chart" uri="{C3380CC4-5D6E-409C-BE32-E72D297353CC}">
              <c16:uniqueId val="{00000000-92AA-42EA-8683-9667D9C4182A}"/>
            </c:ext>
          </c:extLst>
        </c:ser>
        <c:dLbls>
          <c:showLegendKey val="0"/>
          <c:showVal val="0"/>
          <c:showCatName val="0"/>
          <c:showSerName val="0"/>
          <c:showPercent val="0"/>
          <c:showBubbleSize val="0"/>
        </c:dLbls>
        <c:gapWidth val="150"/>
        <c:axId val="86452864"/>
        <c:axId val="86467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92AA-42EA-8683-9667D9C4182A}"/>
            </c:ext>
          </c:extLst>
        </c:ser>
        <c:dLbls>
          <c:showLegendKey val="0"/>
          <c:showVal val="0"/>
          <c:showCatName val="0"/>
          <c:showSerName val="0"/>
          <c:showPercent val="0"/>
          <c:showBubbleSize val="0"/>
        </c:dLbls>
        <c:marker val="1"/>
        <c:smooth val="0"/>
        <c:axId val="86452864"/>
        <c:axId val="86467328"/>
      </c:lineChart>
      <c:dateAx>
        <c:axId val="86452864"/>
        <c:scaling>
          <c:orientation val="minMax"/>
        </c:scaling>
        <c:delete val="1"/>
        <c:axPos val="b"/>
        <c:numFmt formatCode="ge" sourceLinked="1"/>
        <c:majorTickMark val="none"/>
        <c:minorTickMark val="none"/>
        <c:tickLblPos val="none"/>
        <c:crossAx val="86467328"/>
        <c:crosses val="autoZero"/>
        <c:auto val="1"/>
        <c:lblOffset val="100"/>
        <c:baseTimeUnit val="years"/>
      </c:dateAx>
      <c:valAx>
        <c:axId val="8646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45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28.03</c:v>
                </c:pt>
                <c:pt idx="1">
                  <c:v>26.69</c:v>
                </c:pt>
                <c:pt idx="2">
                  <c:v>27.69</c:v>
                </c:pt>
                <c:pt idx="3">
                  <c:v>28.44</c:v>
                </c:pt>
                <c:pt idx="4">
                  <c:v>27.58</c:v>
                </c:pt>
              </c:numCache>
            </c:numRef>
          </c:val>
          <c:extLst xmlns:c16r2="http://schemas.microsoft.com/office/drawing/2015/06/chart">
            <c:ext xmlns:c16="http://schemas.microsoft.com/office/drawing/2014/chart" uri="{C3380CC4-5D6E-409C-BE32-E72D297353CC}">
              <c16:uniqueId val="{00000000-9685-485D-A1EB-80F305905F9C}"/>
            </c:ext>
          </c:extLst>
        </c:ser>
        <c:dLbls>
          <c:showLegendKey val="0"/>
          <c:showVal val="0"/>
          <c:showCatName val="0"/>
          <c:showSerName val="0"/>
          <c:showPercent val="0"/>
          <c:showBubbleSize val="0"/>
        </c:dLbls>
        <c:gapWidth val="150"/>
        <c:axId val="93375104"/>
        <c:axId val="93377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9685-485D-A1EB-80F305905F9C}"/>
            </c:ext>
          </c:extLst>
        </c:ser>
        <c:dLbls>
          <c:showLegendKey val="0"/>
          <c:showVal val="0"/>
          <c:showCatName val="0"/>
          <c:showSerName val="0"/>
          <c:showPercent val="0"/>
          <c:showBubbleSize val="0"/>
        </c:dLbls>
        <c:marker val="1"/>
        <c:smooth val="0"/>
        <c:axId val="93375104"/>
        <c:axId val="93377280"/>
      </c:lineChart>
      <c:dateAx>
        <c:axId val="93375104"/>
        <c:scaling>
          <c:orientation val="minMax"/>
        </c:scaling>
        <c:delete val="1"/>
        <c:axPos val="b"/>
        <c:numFmt formatCode="ge" sourceLinked="1"/>
        <c:majorTickMark val="none"/>
        <c:minorTickMark val="none"/>
        <c:tickLblPos val="none"/>
        <c:crossAx val="93377280"/>
        <c:crosses val="autoZero"/>
        <c:auto val="1"/>
        <c:lblOffset val="100"/>
        <c:baseTimeUnit val="years"/>
      </c:dateAx>
      <c:valAx>
        <c:axId val="9337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71.739999999999995</c:v>
                </c:pt>
                <c:pt idx="1">
                  <c:v>74.45</c:v>
                </c:pt>
                <c:pt idx="2">
                  <c:v>76.040000000000006</c:v>
                </c:pt>
                <c:pt idx="3">
                  <c:v>76.930000000000007</c:v>
                </c:pt>
                <c:pt idx="4">
                  <c:v>77.150000000000006</c:v>
                </c:pt>
              </c:numCache>
            </c:numRef>
          </c:val>
          <c:extLst xmlns:c16r2="http://schemas.microsoft.com/office/drawing/2015/06/chart">
            <c:ext xmlns:c16="http://schemas.microsoft.com/office/drawing/2014/chart" uri="{C3380CC4-5D6E-409C-BE32-E72D297353CC}">
              <c16:uniqueId val="{00000000-D359-4ACC-BF9D-955A442A0599}"/>
            </c:ext>
          </c:extLst>
        </c:ser>
        <c:dLbls>
          <c:showLegendKey val="0"/>
          <c:showVal val="0"/>
          <c:showCatName val="0"/>
          <c:showSerName val="0"/>
          <c:showPercent val="0"/>
          <c:showBubbleSize val="0"/>
        </c:dLbls>
        <c:gapWidth val="150"/>
        <c:axId val="93432832"/>
        <c:axId val="93439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D359-4ACC-BF9D-955A442A0599}"/>
            </c:ext>
          </c:extLst>
        </c:ser>
        <c:dLbls>
          <c:showLegendKey val="0"/>
          <c:showVal val="0"/>
          <c:showCatName val="0"/>
          <c:showSerName val="0"/>
          <c:showPercent val="0"/>
          <c:showBubbleSize val="0"/>
        </c:dLbls>
        <c:marker val="1"/>
        <c:smooth val="0"/>
        <c:axId val="93432832"/>
        <c:axId val="93439104"/>
      </c:lineChart>
      <c:dateAx>
        <c:axId val="93432832"/>
        <c:scaling>
          <c:orientation val="minMax"/>
        </c:scaling>
        <c:delete val="1"/>
        <c:axPos val="b"/>
        <c:numFmt formatCode="ge" sourceLinked="1"/>
        <c:majorTickMark val="none"/>
        <c:minorTickMark val="none"/>
        <c:tickLblPos val="none"/>
        <c:crossAx val="93439104"/>
        <c:crosses val="autoZero"/>
        <c:auto val="1"/>
        <c:lblOffset val="100"/>
        <c:baseTimeUnit val="years"/>
      </c:dateAx>
      <c:valAx>
        <c:axId val="9343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43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54.29</c:v>
                </c:pt>
                <c:pt idx="1">
                  <c:v>54.67</c:v>
                </c:pt>
                <c:pt idx="2">
                  <c:v>54.27</c:v>
                </c:pt>
                <c:pt idx="3">
                  <c:v>54.13</c:v>
                </c:pt>
                <c:pt idx="4">
                  <c:v>99.17</c:v>
                </c:pt>
              </c:numCache>
            </c:numRef>
          </c:val>
          <c:extLst xmlns:c16r2="http://schemas.microsoft.com/office/drawing/2015/06/chart">
            <c:ext xmlns:c16="http://schemas.microsoft.com/office/drawing/2014/chart" uri="{C3380CC4-5D6E-409C-BE32-E72D297353CC}">
              <c16:uniqueId val="{00000000-3416-4919-A0F9-E9EC3829D1D9}"/>
            </c:ext>
          </c:extLst>
        </c:ser>
        <c:dLbls>
          <c:showLegendKey val="0"/>
          <c:showVal val="0"/>
          <c:showCatName val="0"/>
          <c:showSerName val="0"/>
          <c:showPercent val="0"/>
          <c:showBubbleSize val="0"/>
        </c:dLbls>
        <c:gapWidth val="150"/>
        <c:axId val="86490112"/>
        <c:axId val="86492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416-4919-A0F9-E9EC3829D1D9}"/>
            </c:ext>
          </c:extLst>
        </c:ser>
        <c:dLbls>
          <c:showLegendKey val="0"/>
          <c:showVal val="0"/>
          <c:showCatName val="0"/>
          <c:showSerName val="0"/>
          <c:showPercent val="0"/>
          <c:showBubbleSize val="0"/>
        </c:dLbls>
        <c:marker val="1"/>
        <c:smooth val="0"/>
        <c:axId val="86490112"/>
        <c:axId val="86492288"/>
      </c:lineChart>
      <c:dateAx>
        <c:axId val="86490112"/>
        <c:scaling>
          <c:orientation val="minMax"/>
        </c:scaling>
        <c:delete val="1"/>
        <c:axPos val="b"/>
        <c:numFmt formatCode="ge" sourceLinked="1"/>
        <c:majorTickMark val="none"/>
        <c:minorTickMark val="none"/>
        <c:tickLblPos val="none"/>
        <c:crossAx val="86492288"/>
        <c:crosses val="autoZero"/>
        <c:auto val="1"/>
        <c:lblOffset val="100"/>
        <c:baseTimeUnit val="years"/>
      </c:dateAx>
      <c:valAx>
        <c:axId val="8649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49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FDE-4D66-8748-0D7C9D08EAB7}"/>
            </c:ext>
          </c:extLst>
        </c:ser>
        <c:dLbls>
          <c:showLegendKey val="0"/>
          <c:showVal val="0"/>
          <c:showCatName val="0"/>
          <c:showSerName val="0"/>
          <c:showPercent val="0"/>
          <c:showBubbleSize val="0"/>
        </c:dLbls>
        <c:gapWidth val="150"/>
        <c:axId val="87838080"/>
        <c:axId val="8786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FDE-4D66-8748-0D7C9D08EAB7}"/>
            </c:ext>
          </c:extLst>
        </c:ser>
        <c:dLbls>
          <c:showLegendKey val="0"/>
          <c:showVal val="0"/>
          <c:showCatName val="0"/>
          <c:showSerName val="0"/>
          <c:showPercent val="0"/>
          <c:showBubbleSize val="0"/>
        </c:dLbls>
        <c:marker val="1"/>
        <c:smooth val="0"/>
        <c:axId val="87838080"/>
        <c:axId val="87864832"/>
      </c:lineChart>
      <c:dateAx>
        <c:axId val="87838080"/>
        <c:scaling>
          <c:orientation val="minMax"/>
        </c:scaling>
        <c:delete val="1"/>
        <c:axPos val="b"/>
        <c:numFmt formatCode="ge" sourceLinked="1"/>
        <c:majorTickMark val="none"/>
        <c:minorTickMark val="none"/>
        <c:tickLblPos val="none"/>
        <c:crossAx val="87864832"/>
        <c:crosses val="autoZero"/>
        <c:auto val="1"/>
        <c:lblOffset val="100"/>
        <c:baseTimeUnit val="years"/>
      </c:dateAx>
      <c:valAx>
        <c:axId val="8786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3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4CD-4B6E-BA90-49E1D6001E19}"/>
            </c:ext>
          </c:extLst>
        </c:ser>
        <c:dLbls>
          <c:showLegendKey val="0"/>
          <c:showVal val="0"/>
          <c:showCatName val="0"/>
          <c:showSerName val="0"/>
          <c:showPercent val="0"/>
          <c:showBubbleSize val="0"/>
        </c:dLbls>
        <c:gapWidth val="150"/>
        <c:axId val="88696320"/>
        <c:axId val="886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4CD-4B6E-BA90-49E1D6001E19}"/>
            </c:ext>
          </c:extLst>
        </c:ser>
        <c:dLbls>
          <c:showLegendKey val="0"/>
          <c:showVal val="0"/>
          <c:showCatName val="0"/>
          <c:showSerName val="0"/>
          <c:showPercent val="0"/>
          <c:showBubbleSize val="0"/>
        </c:dLbls>
        <c:marker val="1"/>
        <c:smooth val="0"/>
        <c:axId val="88696320"/>
        <c:axId val="88698240"/>
      </c:lineChart>
      <c:dateAx>
        <c:axId val="88696320"/>
        <c:scaling>
          <c:orientation val="minMax"/>
        </c:scaling>
        <c:delete val="1"/>
        <c:axPos val="b"/>
        <c:numFmt formatCode="ge" sourceLinked="1"/>
        <c:majorTickMark val="none"/>
        <c:minorTickMark val="none"/>
        <c:tickLblPos val="none"/>
        <c:crossAx val="88698240"/>
        <c:crosses val="autoZero"/>
        <c:auto val="1"/>
        <c:lblOffset val="100"/>
        <c:baseTimeUnit val="years"/>
      </c:dateAx>
      <c:valAx>
        <c:axId val="886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6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AAF-49D4-B766-FEDAE2DDA796}"/>
            </c:ext>
          </c:extLst>
        </c:ser>
        <c:dLbls>
          <c:showLegendKey val="0"/>
          <c:showVal val="0"/>
          <c:showCatName val="0"/>
          <c:showSerName val="0"/>
          <c:showPercent val="0"/>
          <c:showBubbleSize val="0"/>
        </c:dLbls>
        <c:gapWidth val="150"/>
        <c:axId val="88742144"/>
        <c:axId val="8874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AAF-49D4-B766-FEDAE2DDA796}"/>
            </c:ext>
          </c:extLst>
        </c:ser>
        <c:dLbls>
          <c:showLegendKey val="0"/>
          <c:showVal val="0"/>
          <c:showCatName val="0"/>
          <c:showSerName val="0"/>
          <c:showPercent val="0"/>
          <c:showBubbleSize val="0"/>
        </c:dLbls>
        <c:marker val="1"/>
        <c:smooth val="0"/>
        <c:axId val="88742144"/>
        <c:axId val="88748416"/>
      </c:lineChart>
      <c:dateAx>
        <c:axId val="88742144"/>
        <c:scaling>
          <c:orientation val="minMax"/>
        </c:scaling>
        <c:delete val="1"/>
        <c:axPos val="b"/>
        <c:numFmt formatCode="ge" sourceLinked="1"/>
        <c:majorTickMark val="none"/>
        <c:minorTickMark val="none"/>
        <c:tickLblPos val="none"/>
        <c:crossAx val="88748416"/>
        <c:crosses val="autoZero"/>
        <c:auto val="1"/>
        <c:lblOffset val="100"/>
        <c:baseTimeUnit val="years"/>
      </c:dateAx>
      <c:valAx>
        <c:axId val="8874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4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329-467F-AD6B-50AB785F8616}"/>
            </c:ext>
          </c:extLst>
        </c:ser>
        <c:dLbls>
          <c:showLegendKey val="0"/>
          <c:showVal val="0"/>
          <c:showCatName val="0"/>
          <c:showSerName val="0"/>
          <c:showPercent val="0"/>
          <c:showBubbleSize val="0"/>
        </c:dLbls>
        <c:gapWidth val="150"/>
        <c:axId val="88771200"/>
        <c:axId val="8877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329-467F-AD6B-50AB785F8616}"/>
            </c:ext>
          </c:extLst>
        </c:ser>
        <c:dLbls>
          <c:showLegendKey val="0"/>
          <c:showVal val="0"/>
          <c:showCatName val="0"/>
          <c:showSerName val="0"/>
          <c:showPercent val="0"/>
          <c:showBubbleSize val="0"/>
        </c:dLbls>
        <c:marker val="1"/>
        <c:smooth val="0"/>
        <c:axId val="88771200"/>
        <c:axId val="88777472"/>
      </c:lineChart>
      <c:dateAx>
        <c:axId val="88771200"/>
        <c:scaling>
          <c:orientation val="minMax"/>
        </c:scaling>
        <c:delete val="1"/>
        <c:axPos val="b"/>
        <c:numFmt formatCode="ge" sourceLinked="1"/>
        <c:majorTickMark val="none"/>
        <c:minorTickMark val="none"/>
        <c:tickLblPos val="none"/>
        <c:crossAx val="88777472"/>
        <c:crosses val="autoZero"/>
        <c:auto val="1"/>
        <c:lblOffset val="100"/>
        <c:baseTimeUnit val="years"/>
      </c:dateAx>
      <c:valAx>
        <c:axId val="8877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7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1712.97</c:v>
                </c:pt>
                <c:pt idx="1">
                  <c:v>2351.21</c:v>
                </c:pt>
                <c:pt idx="2">
                  <c:v>2142.6</c:v>
                </c:pt>
                <c:pt idx="3">
                  <c:v>1949.63</c:v>
                </c:pt>
                <c:pt idx="4">
                  <c:v>2.54</c:v>
                </c:pt>
              </c:numCache>
            </c:numRef>
          </c:val>
          <c:extLst xmlns:c16r2="http://schemas.microsoft.com/office/drawing/2015/06/chart">
            <c:ext xmlns:c16="http://schemas.microsoft.com/office/drawing/2014/chart" uri="{C3380CC4-5D6E-409C-BE32-E72D297353CC}">
              <c16:uniqueId val="{00000000-83B2-479E-A819-8ECE1F109099}"/>
            </c:ext>
          </c:extLst>
        </c:ser>
        <c:dLbls>
          <c:showLegendKey val="0"/>
          <c:showVal val="0"/>
          <c:showCatName val="0"/>
          <c:showSerName val="0"/>
          <c:showPercent val="0"/>
          <c:showBubbleSize val="0"/>
        </c:dLbls>
        <c:gapWidth val="150"/>
        <c:axId val="93533696"/>
        <c:axId val="93535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83B2-479E-A819-8ECE1F109099}"/>
            </c:ext>
          </c:extLst>
        </c:ser>
        <c:dLbls>
          <c:showLegendKey val="0"/>
          <c:showVal val="0"/>
          <c:showCatName val="0"/>
          <c:showSerName val="0"/>
          <c:showPercent val="0"/>
          <c:showBubbleSize val="0"/>
        </c:dLbls>
        <c:marker val="1"/>
        <c:smooth val="0"/>
        <c:axId val="93533696"/>
        <c:axId val="93535616"/>
      </c:lineChart>
      <c:dateAx>
        <c:axId val="93533696"/>
        <c:scaling>
          <c:orientation val="minMax"/>
        </c:scaling>
        <c:delete val="1"/>
        <c:axPos val="b"/>
        <c:numFmt formatCode="ge" sourceLinked="1"/>
        <c:majorTickMark val="none"/>
        <c:minorTickMark val="none"/>
        <c:tickLblPos val="none"/>
        <c:crossAx val="93535616"/>
        <c:crosses val="autoZero"/>
        <c:auto val="1"/>
        <c:lblOffset val="100"/>
        <c:baseTimeUnit val="years"/>
      </c:dateAx>
      <c:valAx>
        <c:axId val="9353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53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21.92</c:v>
                </c:pt>
                <c:pt idx="1">
                  <c:v>22.44</c:v>
                </c:pt>
                <c:pt idx="2">
                  <c:v>25.42</c:v>
                </c:pt>
                <c:pt idx="3">
                  <c:v>61.14</c:v>
                </c:pt>
                <c:pt idx="4">
                  <c:v>53.83</c:v>
                </c:pt>
              </c:numCache>
            </c:numRef>
          </c:val>
          <c:extLst xmlns:c16r2="http://schemas.microsoft.com/office/drawing/2015/06/chart">
            <c:ext xmlns:c16="http://schemas.microsoft.com/office/drawing/2014/chart" uri="{C3380CC4-5D6E-409C-BE32-E72D297353CC}">
              <c16:uniqueId val="{00000000-875D-4D8A-8D9A-A2F92993464E}"/>
            </c:ext>
          </c:extLst>
        </c:ser>
        <c:dLbls>
          <c:showLegendKey val="0"/>
          <c:showVal val="0"/>
          <c:showCatName val="0"/>
          <c:showSerName val="0"/>
          <c:showPercent val="0"/>
          <c:showBubbleSize val="0"/>
        </c:dLbls>
        <c:gapWidth val="150"/>
        <c:axId val="93562752"/>
        <c:axId val="93573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875D-4D8A-8D9A-A2F92993464E}"/>
            </c:ext>
          </c:extLst>
        </c:ser>
        <c:dLbls>
          <c:showLegendKey val="0"/>
          <c:showVal val="0"/>
          <c:showCatName val="0"/>
          <c:showSerName val="0"/>
          <c:showPercent val="0"/>
          <c:showBubbleSize val="0"/>
        </c:dLbls>
        <c:marker val="1"/>
        <c:smooth val="0"/>
        <c:axId val="93562752"/>
        <c:axId val="93573120"/>
      </c:lineChart>
      <c:dateAx>
        <c:axId val="93562752"/>
        <c:scaling>
          <c:orientation val="minMax"/>
        </c:scaling>
        <c:delete val="1"/>
        <c:axPos val="b"/>
        <c:numFmt formatCode="ge" sourceLinked="1"/>
        <c:majorTickMark val="none"/>
        <c:minorTickMark val="none"/>
        <c:tickLblPos val="none"/>
        <c:crossAx val="93573120"/>
        <c:crosses val="autoZero"/>
        <c:auto val="1"/>
        <c:lblOffset val="100"/>
        <c:baseTimeUnit val="years"/>
      </c:dateAx>
      <c:valAx>
        <c:axId val="9357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56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553.02</c:v>
                </c:pt>
                <c:pt idx="1">
                  <c:v>556.29999999999995</c:v>
                </c:pt>
                <c:pt idx="2">
                  <c:v>492.29</c:v>
                </c:pt>
                <c:pt idx="3">
                  <c:v>205.34</c:v>
                </c:pt>
                <c:pt idx="4">
                  <c:v>248.8</c:v>
                </c:pt>
              </c:numCache>
            </c:numRef>
          </c:val>
          <c:extLst xmlns:c16r2="http://schemas.microsoft.com/office/drawing/2015/06/chart">
            <c:ext xmlns:c16="http://schemas.microsoft.com/office/drawing/2014/chart" uri="{C3380CC4-5D6E-409C-BE32-E72D297353CC}">
              <c16:uniqueId val="{00000000-33F9-4FEB-A88B-1B807BA10298}"/>
            </c:ext>
          </c:extLst>
        </c:ser>
        <c:dLbls>
          <c:showLegendKey val="0"/>
          <c:showVal val="0"/>
          <c:showCatName val="0"/>
          <c:showSerName val="0"/>
          <c:showPercent val="0"/>
          <c:showBubbleSize val="0"/>
        </c:dLbls>
        <c:gapWidth val="150"/>
        <c:axId val="93341952"/>
        <c:axId val="9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33F9-4FEB-A88B-1B807BA10298}"/>
            </c:ext>
          </c:extLst>
        </c:ser>
        <c:dLbls>
          <c:showLegendKey val="0"/>
          <c:showVal val="0"/>
          <c:showCatName val="0"/>
          <c:showSerName val="0"/>
          <c:showPercent val="0"/>
          <c:showBubbleSize val="0"/>
        </c:dLbls>
        <c:marker val="1"/>
        <c:smooth val="0"/>
        <c:axId val="93341952"/>
        <c:axId val="93348224"/>
      </c:lineChart>
      <c:dateAx>
        <c:axId val="93341952"/>
        <c:scaling>
          <c:orientation val="minMax"/>
        </c:scaling>
        <c:delete val="1"/>
        <c:axPos val="b"/>
        <c:numFmt formatCode="ge" sourceLinked="1"/>
        <c:majorTickMark val="none"/>
        <c:minorTickMark val="none"/>
        <c:tickLblPos val="none"/>
        <c:crossAx val="93348224"/>
        <c:crosses val="autoZero"/>
        <c:auto val="1"/>
        <c:lblOffset val="100"/>
        <c:baseTimeUnit val="years"/>
      </c:dateAx>
      <c:valAx>
        <c:axId val="9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4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山梨県　身延町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c r="A8" s="2"/>
      <c r="B8" s="47" t="str">
        <f>データ!I6</f>
        <v>法非適用</v>
      </c>
      <c r="C8" s="47"/>
      <c r="D8" s="47"/>
      <c r="E8" s="47"/>
      <c r="F8" s="47"/>
      <c r="G8" s="47"/>
      <c r="H8" s="47"/>
      <c r="I8" s="47" t="str">
        <f>データ!J6</f>
        <v>下水道事業</v>
      </c>
      <c r="J8" s="47"/>
      <c r="K8" s="47"/>
      <c r="L8" s="47"/>
      <c r="M8" s="47"/>
      <c r="N8" s="47"/>
      <c r="O8" s="47"/>
      <c r="P8" s="47" t="str">
        <f>データ!K6</f>
        <v>特定環境保全公共下水道</v>
      </c>
      <c r="Q8" s="47"/>
      <c r="R8" s="47"/>
      <c r="S8" s="47"/>
      <c r="T8" s="47"/>
      <c r="U8" s="47"/>
      <c r="V8" s="47"/>
      <c r="W8" s="47" t="str">
        <f>データ!L6</f>
        <v>D2</v>
      </c>
      <c r="X8" s="47"/>
      <c r="Y8" s="47"/>
      <c r="Z8" s="47"/>
      <c r="AA8" s="47"/>
      <c r="AB8" s="47"/>
      <c r="AC8" s="47"/>
      <c r="AD8" s="48" t="str">
        <f>データ!$M$6</f>
        <v>非設置</v>
      </c>
      <c r="AE8" s="48"/>
      <c r="AF8" s="48"/>
      <c r="AG8" s="48"/>
      <c r="AH8" s="48"/>
      <c r="AI8" s="48"/>
      <c r="AJ8" s="48"/>
      <c r="AK8" s="3"/>
      <c r="AL8" s="49">
        <f>データ!S6</f>
        <v>12329</v>
      </c>
      <c r="AM8" s="49"/>
      <c r="AN8" s="49"/>
      <c r="AO8" s="49"/>
      <c r="AP8" s="49"/>
      <c r="AQ8" s="49"/>
      <c r="AR8" s="49"/>
      <c r="AS8" s="49"/>
      <c r="AT8" s="44">
        <f>データ!T6</f>
        <v>301.98</v>
      </c>
      <c r="AU8" s="44"/>
      <c r="AV8" s="44"/>
      <c r="AW8" s="44"/>
      <c r="AX8" s="44"/>
      <c r="AY8" s="44"/>
      <c r="AZ8" s="44"/>
      <c r="BA8" s="44"/>
      <c r="BB8" s="44">
        <f>データ!U6</f>
        <v>40.83</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c r="A10" s="2"/>
      <c r="B10" s="44" t="str">
        <f>データ!N6</f>
        <v>-</v>
      </c>
      <c r="C10" s="44"/>
      <c r="D10" s="44"/>
      <c r="E10" s="44"/>
      <c r="F10" s="44"/>
      <c r="G10" s="44"/>
      <c r="H10" s="44"/>
      <c r="I10" s="44" t="str">
        <f>データ!O6</f>
        <v>該当数値なし</v>
      </c>
      <c r="J10" s="44"/>
      <c r="K10" s="44"/>
      <c r="L10" s="44"/>
      <c r="M10" s="44"/>
      <c r="N10" s="44"/>
      <c r="O10" s="44"/>
      <c r="P10" s="44">
        <f>データ!P6</f>
        <v>28.52</v>
      </c>
      <c r="Q10" s="44"/>
      <c r="R10" s="44"/>
      <c r="S10" s="44"/>
      <c r="T10" s="44"/>
      <c r="U10" s="44"/>
      <c r="V10" s="44"/>
      <c r="W10" s="44">
        <f>データ!Q6</f>
        <v>100</v>
      </c>
      <c r="X10" s="44"/>
      <c r="Y10" s="44"/>
      <c r="Z10" s="44"/>
      <c r="AA10" s="44"/>
      <c r="AB10" s="44"/>
      <c r="AC10" s="44"/>
      <c r="AD10" s="49">
        <f>データ!R6</f>
        <v>2260</v>
      </c>
      <c r="AE10" s="49"/>
      <c r="AF10" s="49"/>
      <c r="AG10" s="49"/>
      <c r="AH10" s="49"/>
      <c r="AI10" s="49"/>
      <c r="AJ10" s="49"/>
      <c r="AK10" s="2"/>
      <c r="AL10" s="49">
        <f>データ!V6</f>
        <v>3462</v>
      </c>
      <c r="AM10" s="49"/>
      <c r="AN10" s="49"/>
      <c r="AO10" s="49"/>
      <c r="AP10" s="49"/>
      <c r="AQ10" s="49"/>
      <c r="AR10" s="49"/>
      <c r="AS10" s="49"/>
      <c r="AT10" s="44">
        <f>データ!W6</f>
        <v>1.65</v>
      </c>
      <c r="AU10" s="44"/>
      <c r="AV10" s="44"/>
      <c r="AW10" s="44"/>
      <c r="AX10" s="44"/>
      <c r="AY10" s="44"/>
      <c r="AZ10" s="44"/>
      <c r="BA10" s="44"/>
      <c r="BB10" s="44">
        <f>データ!X6</f>
        <v>2098.1799999999998</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126</v>
      </c>
      <c r="BM16" s="69"/>
      <c r="BN16" s="69"/>
      <c r="BO16" s="69"/>
      <c r="BP16" s="69"/>
      <c r="BQ16" s="69"/>
      <c r="BR16" s="69"/>
      <c r="BS16" s="69"/>
      <c r="BT16" s="69"/>
      <c r="BU16" s="69"/>
      <c r="BV16" s="69"/>
      <c r="BW16" s="69"/>
      <c r="BX16" s="69"/>
      <c r="BY16" s="69"/>
      <c r="BZ16" s="7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124</v>
      </c>
      <c r="BM47" s="76"/>
      <c r="BN47" s="76"/>
      <c r="BO47" s="76"/>
      <c r="BP47" s="76"/>
      <c r="BQ47" s="76"/>
      <c r="BR47" s="76"/>
      <c r="BS47" s="76"/>
      <c r="BT47" s="76"/>
      <c r="BU47" s="76"/>
      <c r="BV47" s="76"/>
      <c r="BW47" s="76"/>
      <c r="BX47" s="76"/>
      <c r="BY47" s="76"/>
      <c r="BZ47" s="77"/>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75"/>
      <c r="BM56" s="76"/>
      <c r="BN56" s="76"/>
      <c r="BO56" s="76"/>
      <c r="BP56" s="76"/>
      <c r="BQ56" s="76"/>
      <c r="BR56" s="76"/>
      <c r="BS56" s="76"/>
      <c r="BT56" s="76"/>
      <c r="BU56" s="76"/>
      <c r="BV56" s="76"/>
      <c r="BW56" s="76"/>
      <c r="BX56" s="76"/>
      <c r="BY56" s="76"/>
      <c r="BZ56" s="77"/>
    </row>
    <row r="57" spans="1:78" ht="13.5" customHeight="1">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75"/>
      <c r="BM57" s="76"/>
      <c r="BN57" s="76"/>
      <c r="BO57" s="76"/>
      <c r="BP57" s="76"/>
      <c r="BQ57" s="76"/>
      <c r="BR57" s="76"/>
      <c r="BS57" s="76"/>
      <c r="BT57" s="76"/>
      <c r="BU57" s="76"/>
      <c r="BV57" s="76"/>
      <c r="BW57" s="76"/>
      <c r="BX57" s="76"/>
      <c r="BY57" s="76"/>
      <c r="BZ57" s="77"/>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5"/>
      <c r="BM60" s="76"/>
      <c r="BN60" s="76"/>
      <c r="BO60" s="76"/>
      <c r="BP60" s="76"/>
      <c r="BQ60" s="76"/>
      <c r="BR60" s="76"/>
      <c r="BS60" s="76"/>
      <c r="BT60" s="76"/>
      <c r="BU60" s="76"/>
      <c r="BV60" s="76"/>
      <c r="BW60" s="76"/>
      <c r="BX60" s="76"/>
      <c r="BY60" s="76"/>
      <c r="BZ60" s="77"/>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5"/>
      <c r="BM61" s="76"/>
      <c r="BN61" s="76"/>
      <c r="BO61" s="76"/>
      <c r="BP61" s="76"/>
      <c r="BQ61" s="76"/>
      <c r="BR61" s="76"/>
      <c r="BS61" s="76"/>
      <c r="BT61" s="76"/>
      <c r="BU61" s="76"/>
      <c r="BV61" s="76"/>
      <c r="BW61" s="76"/>
      <c r="BX61" s="76"/>
      <c r="BY61" s="76"/>
      <c r="BZ61" s="77"/>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125</v>
      </c>
      <c r="BM66" s="76"/>
      <c r="BN66" s="76"/>
      <c r="BO66" s="76"/>
      <c r="BP66" s="76"/>
      <c r="BQ66" s="76"/>
      <c r="BR66" s="76"/>
      <c r="BS66" s="76"/>
      <c r="BT66" s="76"/>
      <c r="BU66" s="76"/>
      <c r="BV66" s="76"/>
      <c r="BW66" s="76"/>
      <c r="BX66" s="76"/>
      <c r="BY66" s="76"/>
      <c r="BZ66" s="77"/>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75"/>
      <c r="BM79" s="76"/>
      <c r="BN79" s="76"/>
      <c r="BO79" s="76"/>
      <c r="BP79" s="76"/>
      <c r="BQ79" s="76"/>
      <c r="BR79" s="76"/>
      <c r="BS79" s="76"/>
      <c r="BT79" s="76"/>
      <c r="BU79" s="76"/>
      <c r="BV79" s="76"/>
      <c r="BW79" s="76"/>
      <c r="BX79" s="76"/>
      <c r="BY79" s="76"/>
      <c r="BZ79" s="77"/>
    </row>
    <row r="80" spans="1:78" ht="13.5" customHeight="1">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75"/>
      <c r="BM80" s="76"/>
      <c r="BN80" s="76"/>
      <c r="BO80" s="76"/>
      <c r="BP80" s="76"/>
      <c r="BQ80" s="76"/>
      <c r="BR80" s="76"/>
      <c r="BS80" s="76"/>
      <c r="BT80" s="76"/>
      <c r="BU80" s="76"/>
      <c r="BV80" s="76"/>
      <c r="BW80" s="76"/>
      <c r="BX80" s="76"/>
      <c r="BY80" s="76"/>
      <c r="BZ80" s="77"/>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56</v>
      </c>
      <c r="H86" s="25" t="str">
        <f>データ!BP6</f>
        <v>【1,225.44】</v>
      </c>
      <c r="I86" s="25" t="str">
        <f>データ!CA6</f>
        <v>【75.58】</v>
      </c>
      <c r="J86" s="25" t="str">
        <f>データ!CL6</f>
        <v>【215.23】</v>
      </c>
      <c r="K86" s="25" t="str">
        <f>データ!CW6</f>
        <v>【42.66】</v>
      </c>
      <c r="L86" s="25" t="str">
        <f>データ!DH6</f>
        <v>【82.67】</v>
      </c>
      <c r="M86" s="25" t="s">
        <v>57</v>
      </c>
      <c r="N86" s="25" t="s">
        <v>57</v>
      </c>
      <c r="O86" s="25" t="str">
        <f>データ!EO6</f>
        <v>【0.10】</v>
      </c>
    </row>
  </sheetData>
  <sheetProtection algorithmName="SHA-512" hashValue="w7cqAihlx4HgHPkATl8shxtDX5eVJqY/ouT2jK65tW3rRno6qEVDhiaqZmVKCkKU0yTVKAjJkRxOc23TxV0xmw==" saltValue="hKOgaomcHuTXBiRCr+iZ5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60</v>
      </c>
      <c r="B3" s="28" t="s">
        <v>61</v>
      </c>
      <c r="C3" s="28" t="s">
        <v>62</v>
      </c>
      <c r="D3" s="28" t="s">
        <v>63</v>
      </c>
      <c r="E3" s="28" t="s">
        <v>64</v>
      </c>
      <c r="F3" s="28" t="s">
        <v>65</v>
      </c>
      <c r="G3" s="28" t="s">
        <v>66</v>
      </c>
      <c r="H3" s="82" t="s">
        <v>67</v>
      </c>
      <c r="I3" s="83"/>
      <c r="J3" s="83"/>
      <c r="K3" s="83"/>
      <c r="L3" s="83"/>
      <c r="M3" s="83"/>
      <c r="N3" s="83"/>
      <c r="O3" s="83"/>
      <c r="P3" s="83"/>
      <c r="Q3" s="83"/>
      <c r="R3" s="83"/>
      <c r="S3" s="83"/>
      <c r="T3" s="83"/>
      <c r="U3" s="83"/>
      <c r="V3" s="83"/>
      <c r="W3" s="83"/>
      <c r="X3" s="84"/>
      <c r="Y3" s="88" t="s">
        <v>68</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69</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c r="A4" s="27" t="s">
        <v>70</v>
      </c>
      <c r="B4" s="29"/>
      <c r="C4" s="29"/>
      <c r="D4" s="29"/>
      <c r="E4" s="29"/>
      <c r="F4" s="29"/>
      <c r="G4" s="29"/>
      <c r="H4" s="85"/>
      <c r="I4" s="86"/>
      <c r="J4" s="86"/>
      <c r="K4" s="86"/>
      <c r="L4" s="86"/>
      <c r="M4" s="86"/>
      <c r="N4" s="86"/>
      <c r="O4" s="86"/>
      <c r="P4" s="86"/>
      <c r="Q4" s="86"/>
      <c r="R4" s="86"/>
      <c r="S4" s="86"/>
      <c r="T4" s="86"/>
      <c r="U4" s="86"/>
      <c r="V4" s="86"/>
      <c r="W4" s="86"/>
      <c r="X4" s="87"/>
      <c r="Y4" s="81" t="s">
        <v>71</v>
      </c>
      <c r="Z4" s="81"/>
      <c r="AA4" s="81"/>
      <c r="AB4" s="81"/>
      <c r="AC4" s="81"/>
      <c r="AD4" s="81"/>
      <c r="AE4" s="81"/>
      <c r="AF4" s="81"/>
      <c r="AG4" s="81"/>
      <c r="AH4" s="81"/>
      <c r="AI4" s="81"/>
      <c r="AJ4" s="81" t="s">
        <v>72</v>
      </c>
      <c r="AK4" s="81"/>
      <c r="AL4" s="81"/>
      <c r="AM4" s="81"/>
      <c r="AN4" s="81"/>
      <c r="AO4" s="81"/>
      <c r="AP4" s="81"/>
      <c r="AQ4" s="81"/>
      <c r="AR4" s="81"/>
      <c r="AS4" s="81"/>
      <c r="AT4" s="81"/>
      <c r="AU4" s="81" t="s">
        <v>73</v>
      </c>
      <c r="AV4" s="81"/>
      <c r="AW4" s="81"/>
      <c r="AX4" s="81"/>
      <c r="AY4" s="81"/>
      <c r="AZ4" s="81"/>
      <c r="BA4" s="81"/>
      <c r="BB4" s="81"/>
      <c r="BC4" s="81"/>
      <c r="BD4" s="81"/>
      <c r="BE4" s="81"/>
      <c r="BF4" s="81" t="s">
        <v>74</v>
      </c>
      <c r="BG4" s="81"/>
      <c r="BH4" s="81"/>
      <c r="BI4" s="81"/>
      <c r="BJ4" s="81"/>
      <c r="BK4" s="81"/>
      <c r="BL4" s="81"/>
      <c r="BM4" s="81"/>
      <c r="BN4" s="81"/>
      <c r="BO4" s="81"/>
      <c r="BP4" s="81"/>
      <c r="BQ4" s="81" t="s">
        <v>75</v>
      </c>
      <c r="BR4" s="81"/>
      <c r="BS4" s="81"/>
      <c r="BT4" s="81"/>
      <c r="BU4" s="81"/>
      <c r="BV4" s="81"/>
      <c r="BW4" s="81"/>
      <c r="BX4" s="81"/>
      <c r="BY4" s="81"/>
      <c r="BZ4" s="81"/>
      <c r="CA4" s="81"/>
      <c r="CB4" s="81" t="s">
        <v>76</v>
      </c>
      <c r="CC4" s="81"/>
      <c r="CD4" s="81"/>
      <c r="CE4" s="81"/>
      <c r="CF4" s="81"/>
      <c r="CG4" s="81"/>
      <c r="CH4" s="81"/>
      <c r="CI4" s="81"/>
      <c r="CJ4" s="81"/>
      <c r="CK4" s="81"/>
      <c r="CL4" s="81"/>
      <c r="CM4" s="81" t="s">
        <v>77</v>
      </c>
      <c r="CN4" s="81"/>
      <c r="CO4" s="81"/>
      <c r="CP4" s="81"/>
      <c r="CQ4" s="81"/>
      <c r="CR4" s="81"/>
      <c r="CS4" s="81"/>
      <c r="CT4" s="81"/>
      <c r="CU4" s="81"/>
      <c r="CV4" s="81"/>
      <c r="CW4" s="81"/>
      <c r="CX4" s="81" t="s">
        <v>78</v>
      </c>
      <c r="CY4" s="81"/>
      <c r="CZ4" s="81"/>
      <c r="DA4" s="81"/>
      <c r="DB4" s="81"/>
      <c r="DC4" s="81"/>
      <c r="DD4" s="81"/>
      <c r="DE4" s="81"/>
      <c r="DF4" s="81"/>
      <c r="DG4" s="81"/>
      <c r="DH4" s="81"/>
      <c r="DI4" s="81" t="s">
        <v>79</v>
      </c>
      <c r="DJ4" s="81"/>
      <c r="DK4" s="81"/>
      <c r="DL4" s="81"/>
      <c r="DM4" s="81"/>
      <c r="DN4" s="81"/>
      <c r="DO4" s="81"/>
      <c r="DP4" s="81"/>
      <c r="DQ4" s="81"/>
      <c r="DR4" s="81"/>
      <c r="DS4" s="81"/>
      <c r="DT4" s="81" t="s">
        <v>80</v>
      </c>
      <c r="DU4" s="81"/>
      <c r="DV4" s="81"/>
      <c r="DW4" s="81"/>
      <c r="DX4" s="81"/>
      <c r="DY4" s="81"/>
      <c r="DZ4" s="81"/>
      <c r="EA4" s="81"/>
      <c r="EB4" s="81"/>
      <c r="EC4" s="81"/>
      <c r="ED4" s="81"/>
      <c r="EE4" s="81" t="s">
        <v>81</v>
      </c>
      <c r="EF4" s="81"/>
      <c r="EG4" s="81"/>
      <c r="EH4" s="81"/>
      <c r="EI4" s="81"/>
      <c r="EJ4" s="81"/>
      <c r="EK4" s="81"/>
      <c r="EL4" s="81"/>
      <c r="EM4" s="81"/>
      <c r="EN4" s="81"/>
      <c r="EO4" s="81"/>
    </row>
    <row r="5" spans="1:14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c r="A6" s="27" t="s">
        <v>110</v>
      </c>
      <c r="B6" s="32">
        <f>B7</f>
        <v>2017</v>
      </c>
      <c r="C6" s="32">
        <f t="shared" ref="C6:X6" si="3">C7</f>
        <v>193658</v>
      </c>
      <c r="D6" s="32">
        <f t="shared" si="3"/>
        <v>47</v>
      </c>
      <c r="E6" s="32">
        <f t="shared" si="3"/>
        <v>17</v>
      </c>
      <c r="F6" s="32">
        <f t="shared" si="3"/>
        <v>4</v>
      </c>
      <c r="G6" s="32">
        <f t="shared" si="3"/>
        <v>0</v>
      </c>
      <c r="H6" s="32" t="str">
        <f t="shared" si="3"/>
        <v>山梨県　身延町</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28.52</v>
      </c>
      <c r="Q6" s="33">
        <f t="shared" si="3"/>
        <v>100</v>
      </c>
      <c r="R6" s="33">
        <f t="shared" si="3"/>
        <v>2260</v>
      </c>
      <c r="S6" s="33">
        <f t="shared" si="3"/>
        <v>12329</v>
      </c>
      <c r="T6" s="33">
        <f t="shared" si="3"/>
        <v>301.98</v>
      </c>
      <c r="U6" s="33">
        <f t="shared" si="3"/>
        <v>40.83</v>
      </c>
      <c r="V6" s="33">
        <f t="shared" si="3"/>
        <v>3462</v>
      </c>
      <c r="W6" s="33">
        <f t="shared" si="3"/>
        <v>1.65</v>
      </c>
      <c r="X6" s="33">
        <f t="shared" si="3"/>
        <v>2098.1799999999998</v>
      </c>
      <c r="Y6" s="34">
        <f>IF(Y7="",NA(),Y7)</f>
        <v>54.29</v>
      </c>
      <c r="Z6" s="34">
        <f t="shared" ref="Z6:AH6" si="4">IF(Z7="",NA(),Z7)</f>
        <v>54.67</v>
      </c>
      <c r="AA6" s="34">
        <f t="shared" si="4"/>
        <v>54.27</v>
      </c>
      <c r="AB6" s="34">
        <f t="shared" si="4"/>
        <v>54.13</v>
      </c>
      <c r="AC6" s="34">
        <f t="shared" si="4"/>
        <v>99.17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1712.97</v>
      </c>
      <c r="BG6" s="34">
        <f t="shared" ref="BG6:BO6" si="7">IF(BG7="",NA(),BG7)</f>
        <v>2351.21</v>
      </c>
      <c r="BH6" s="34">
        <f t="shared" si="7"/>
        <v>2142.6</v>
      </c>
      <c r="BI6" s="34">
        <f t="shared" si="7"/>
        <v>1949.63</v>
      </c>
      <c r="BJ6" s="34">
        <f t="shared" si="7"/>
        <v>2.54</v>
      </c>
      <c r="BK6" s="34">
        <f t="shared" si="7"/>
        <v>1569.13</v>
      </c>
      <c r="BL6" s="34">
        <f t="shared" si="7"/>
        <v>1436</v>
      </c>
      <c r="BM6" s="34">
        <f t="shared" si="7"/>
        <v>1434.89</v>
      </c>
      <c r="BN6" s="34">
        <f t="shared" si="7"/>
        <v>1298.9100000000001</v>
      </c>
      <c r="BO6" s="34">
        <f t="shared" si="7"/>
        <v>1243.71</v>
      </c>
      <c r="BP6" s="33" t="str">
        <f>IF(BP7="","",IF(BP7="-","【-】","【"&amp;SUBSTITUTE(TEXT(BP7,"#,##0.00"),"-","△")&amp;"】"))</f>
        <v>【1,225.44】</v>
      </c>
      <c r="BQ6" s="34">
        <f>IF(BQ7="",NA(),BQ7)</f>
        <v>21.92</v>
      </c>
      <c r="BR6" s="34">
        <f t="shared" ref="BR6:BZ6" si="8">IF(BR7="",NA(),BR7)</f>
        <v>22.44</v>
      </c>
      <c r="BS6" s="34">
        <f t="shared" si="8"/>
        <v>25.42</v>
      </c>
      <c r="BT6" s="34">
        <f t="shared" si="8"/>
        <v>61.14</v>
      </c>
      <c r="BU6" s="34">
        <f t="shared" si="8"/>
        <v>53.83</v>
      </c>
      <c r="BV6" s="34">
        <f t="shared" si="8"/>
        <v>64.63</v>
      </c>
      <c r="BW6" s="34">
        <f t="shared" si="8"/>
        <v>66.56</v>
      </c>
      <c r="BX6" s="34">
        <f t="shared" si="8"/>
        <v>66.22</v>
      </c>
      <c r="BY6" s="34">
        <f t="shared" si="8"/>
        <v>69.87</v>
      </c>
      <c r="BZ6" s="34">
        <f t="shared" si="8"/>
        <v>74.3</v>
      </c>
      <c r="CA6" s="33" t="str">
        <f>IF(CA7="","",IF(CA7="-","【-】","【"&amp;SUBSTITUTE(TEXT(CA7,"#,##0.00"),"-","△")&amp;"】"))</f>
        <v>【75.58】</v>
      </c>
      <c r="CB6" s="34">
        <f>IF(CB7="",NA(),CB7)</f>
        <v>553.02</v>
      </c>
      <c r="CC6" s="34">
        <f t="shared" ref="CC6:CK6" si="9">IF(CC7="",NA(),CC7)</f>
        <v>556.29999999999995</v>
      </c>
      <c r="CD6" s="34">
        <f t="shared" si="9"/>
        <v>492.29</v>
      </c>
      <c r="CE6" s="34">
        <f t="shared" si="9"/>
        <v>205.34</v>
      </c>
      <c r="CF6" s="34">
        <f t="shared" si="9"/>
        <v>248.8</v>
      </c>
      <c r="CG6" s="34">
        <f t="shared" si="9"/>
        <v>245.75</v>
      </c>
      <c r="CH6" s="34">
        <f t="shared" si="9"/>
        <v>244.29</v>
      </c>
      <c r="CI6" s="34">
        <f t="shared" si="9"/>
        <v>246.72</v>
      </c>
      <c r="CJ6" s="34">
        <f t="shared" si="9"/>
        <v>234.96</v>
      </c>
      <c r="CK6" s="34">
        <f t="shared" si="9"/>
        <v>221.81</v>
      </c>
      <c r="CL6" s="33" t="str">
        <f>IF(CL7="","",IF(CL7="-","【-】","【"&amp;SUBSTITUTE(TEXT(CL7,"#,##0.00"),"-","△")&amp;"】"))</f>
        <v>【215.23】</v>
      </c>
      <c r="CM6" s="34">
        <f>IF(CM7="",NA(),CM7)</f>
        <v>28.03</v>
      </c>
      <c r="CN6" s="34">
        <f t="shared" ref="CN6:CV6" si="10">IF(CN7="",NA(),CN7)</f>
        <v>26.69</v>
      </c>
      <c r="CO6" s="34">
        <f t="shared" si="10"/>
        <v>27.69</v>
      </c>
      <c r="CP6" s="34">
        <f t="shared" si="10"/>
        <v>28.44</v>
      </c>
      <c r="CQ6" s="34">
        <f t="shared" si="10"/>
        <v>27.58</v>
      </c>
      <c r="CR6" s="34">
        <f t="shared" si="10"/>
        <v>43.65</v>
      </c>
      <c r="CS6" s="34">
        <f t="shared" si="10"/>
        <v>43.58</v>
      </c>
      <c r="CT6" s="34">
        <f t="shared" si="10"/>
        <v>41.35</v>
      </c>
      <c r="CU6" s="34">
        <f t="shared" si="10"/>
        <v>42.9</v>
      </c>
      <c r="CV6" s="34">
        <f t="shared" si="10"/>
        <v>43.36</v>
      </c>
      <c r="CW6" s="33" t="str">
        <f>IF(CW7="","",IF(CW7="-","【-】","【"&amp;SUBSTITUTE(TEXT(CW7,"#,##0.00"),"-","△")&amp;"】"))</f>
        <v>【42.66】</v>
      </c>
      <c r="CX6" s="34">
        <f>IF(CX7="",NA(),CX7)</f>
        <v>71.739999999999995</v>
      </c>
      <c r="CY6" s="34">
        <f t="shared" ref="CY6:DG6" si="11">IF(CY7="",NA(),CY7)</f>
        <v>74.45</v>
      </c>
      <c r="CZ6" s="34">
        <f t="shared" si="11"/>
        <v>76.040000000000006</v>
      </c>
      <c r="DA6" s="34">
        <f t="shared" si="11"/>
        <v>76.930000000000007</v>
      </c>
      <c r="DB6" s="34">
        <f t="shared" si="11"/>
        <v>77.150000000000006</v>
      </c>
      <c r="DC6" s="34">
        <f t="shared" si="11"/>
        <v>82.2</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4">
        <f t="shared" si="14"/>
        <v>0.76</v>
      </c>
      <c r="EH6" s="33">
        <f t="shared" si="14"/>
        <v>0</v>
      </c>
      <c r="EI6" s="33">
        <f t="shared" si="14"/>
        <v>0</v>
      </c>
      <c r="EJ6" s="34">
        <f t="shared" si="14"/>
        <v>0.05</v>
      </c>
      <c r="EK6" s="34">
        <f t="shared" si="14"/>
        <v>0.04</v>
      </c>
      <c r="EL6" s="34">
        <f t="shared" si="14"/>
        <v>7.0000000000000007E-2</v>
      </c>
      <c r="EM6" s="34">
        <f t="shared" si="14"/>
        <v>0.09</v>
      </c>
      <c r="EN6" s="34">
        <f t="shared" si="14"/>
        <v>0.09</v>
      </c>
      <c r="EO6" s="33" t="str">
        <f>IF(EO7="","",IF(EO7="-","【-】","【"&amp;SUBSTITUTE(TEXT(EO7,"#,##0.00"),"-","△")&amp;"】"))</f>
        <v>【0.10】</v>
      </c>
    </row>
    <row r="7" spans="1:145" s="35" customFormat="1">
      <c r="A7" s="27"/>
      <c r="B7" s="36">
        <v>2017</v>
      </c>
      <c r="C7" s="36">
        <v>193658</v>
      </c>
      <c r="D7" s="36">
        <v>47</v>
      </c>
      <c r="E7" s="36">
        <v>17</v>
      </c>
      <c r="F7" s="36">
        <v>4</v>
      </c>
      <c r="G7" s="36">
        <v>0</v>
      </c>
      <c r="H7" s="36" t="s">
        <v>111</v>
      </c>
      <c r="I7" s="36" t="s">
        <v>112</v>
      </c>
      <c r="J7" s="36" t="s">
        <v>113</v>
      </c>
      <c r="K7" s="36" t="s">
        <v>114</v>
      </c>
      <c r="L7" s="36" t="s">
        <v>115</v>
      </c>
      <c r="M7" s="36" t="s">
        <v>116</v>
      </c>
      <c r="N7" s="37" t="s">
        <v>117</v>
      </c>
      <c r="O7" s="37" t="s">
        <v>118</v>
      </c>
      <c r="P7" s="37">
        <v>28.52</v>
      </c>
      <c r="Q7" s="37">
        <v>100</v>
      </c>
      <c r="R7" s="37">
        <v>2260</v>
      </c>
      <c r="S7" s="37">
        <v>12329</v>
      </c>
      <c r="T7" s="37">
        <v>301.98</v>
      </c>
      <c r="U7" s="37">
        <v>40.83</v>
      </c>
      <c r="V7" s="37">
        <v>3462</v>
      </c>
      <c r="W7" s="37">
        <v>1.65</v>
      </c>
      <c r="X7" s="37">
        <v>2098.1799999999998</v>
      </c>
      <c r="Y7" s="37">
        <v>54.29</v>
      </c>
      <c r="Z7" s="37">
        <v>54.67</v>
      </c>
      <c r="AA7" s="37">
        <v>54.27</v>
      </c>
      <c r="AB7" s="37">
        <v>54.13</v>
      </c>
      <c r="AC7" s="37">
        <v>99.17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1712.97</v>
      </c>
      <c r="BG7" s="37">
        <v>2351.21</v>
      </c>
      <c r="BH7" s="37">
        <v>2142.6</v>
      </c>
      <c r="BI7" s="37">
        <v>1949.63</v>
      </c>
      <c r="BJ7" s="37">
        <v>2.54</v>
      </c>
      <c r="BK7" s="37">
        <v>1569.13</v>
      </c>
      <c r="BL7" s="37">
        <v>1436</v>
      </c>
      <c r="BM7" s="37">
        <v>1434.89</v>
      </c>
      <c r="BN7" s="37">
        <v>1298.9100000000001</v>
      </c>
      <c r="BO7" s="37">
        <v>1243.71</v>
      </c>
      <c r="BP7" s="37">
        <v>1225.44</v>
      </c>
      <c r="BQ7" s="37">
        <v>21.92</v>
      </c>
      <c r="BR7" s="37">
        <v>22.44</v>
      </c>
      <c r="BS7" s="37">
        <v>25.42</v>
      </c>
      <c r="BT7" s="37">
        <v>61.14</v>
      </c>
      <c r="BU7" s="37">
        <v>53.83</v>
      </c>
      <c r="BV7" s="37">
        <v>64.63</v>
      </c>
      <c r="BW7" s="37">
        <v>66.56</v>
      </c>
      <c r="BX7" s="37">
        <v>66.22</v>
      </c>
      <c r="BY7" s="37">
        <v>69.87</v>
      </c>
      <c r="BZ7" s="37">
        <v>74.3</v>
      </c>
      <c r="CA7" s="37">
        <v>75.58</v>
      </c>
      <c r="CB7" s="37">
        <v>553.02</v>
      </c>
      <c r="CC7" s="37">
        <v>556.29999999999995</v>
      </c>
      <c r="CD7" s="37">
        <v>492.29</v>
      </c>
      <c r="CE7" s="37">
        <v>205.34</v>
      </c>
      <c r="CF7" s="37">
        <v>248.8</v>
      </c>
      <c r="CG7" s="37">
        <v>245.75</v>
      </c>
      <c r="CH7" s="37">
        <v>244.29</v>
      </c>
      <c r="CI7" s="37">
        <v>246.72</v>
      </c>
      <c r="CJ7" s="37">
        <v>234.96</v>
      </c>
      <c r="CK7" s="37">
        <v>221.81</v>
      </c>
      <c r="CL7" s="37">
        <v>215.23</v>
      </c>
      <c r="CM7" s="37">
        <v>28.03</v>
      </c>
      <c r="CN7" s="37">
        <v>26.69</v>
      </c>
      <c r="CO7" s="37">
        <v>27.69</v>
      </c>
      <c r="CP7" s="37">
        <v>28.44</v>
      </c>
      <c r="CQ7" s="37">
        <v>27.58</v>
      </c>
      <c r="CR7" s="37">
        <v>43.65</v>
      </c>
      <c r="CS7" s="37">
        <v>43.58</v>
      </c>
      <c r="CT7" s="37">
        <v>41.35</v>
      </c>
      <c r="CU7" s="37">
        <v>42.9</v>
      </c>
      <c r="CV7" s="37">
        <v>43.36</v>
      </c>
      <c r="CW7" s="37">
        <v>42.66</v>
      </c>
      <c r="CX7" s="37">
        <v>71.739999999999995</v>
      </c>
      <c r="CY7" s="37">
        <v>74.45</v>
      </c>
      <c r="CZ7" s="37">
        <v>76.040000000000006</v>
      </c>
      <c r="DA7" s="37">
        <v>76.930000000000007</v>
      </c>
      <c r="DB7" s="37">
        <v>77.150000000000006</v>
      </c>
      <c r="DC7" s="37">
        <v>82.2</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0.76</v>
      </c>
      <c r="EH7" s="37">
        <v>0</v>
      </c>
      <c r="EI7" s="37">
        <v>0</v>
      </c>
      <c r="EJ7" s="37">
        <v>0.05</v>
      </c>
      <c r="EK7" s="37">
        <v>0.04</v>
      </c>
      <c r="EL7" s="37">
        <v>7.0000000000000007E-2</v>
      </c>
      <c r="EM7" s="37">
        <v>0.09</v>
      </c>
      <c r="EN7" s="37">
        <v>0.09</v>
      </c>
      <c r="EO7" s="37">
        <v>0.1</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hbis</cp:lastModifiedBy>
  <cp:lastPrinted>2019-01-29T00:39:25Z</cp:lastPrinted>
  <dcterms:created xsi:type="dcterms:W3CDTF">2018-12-03T09:14:07Z</dcterms:created>
  <dcterms:modified xsi:type="dcterms:W3CDTF">2019-02-05T08:04:52Z</dcterms:modified>
</cp:coreProperties>
</file>