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Z7HTEGGBNzlT6glEJ+6wJPiw76X6b8ZUseURjxmBBJ93p6ywZ57+6qmkGr+SVibyts+aTvA0SPLKTZOFFVsyw==" workbookSaltValue="Ra6gwvu7DPycDrTtQ4bVBQ==" workbookSpinCount="100000" lockStructure="1"/>
  <bookViews>
    <workbookView xWindow="180" yWindow="4665"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<sst xmlns="http://schemas.openxmlformats.org/spreadsheetml/2006/main" count="240" uniqueCount="127">
  <si>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</si>
  <si>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</si>
  <si>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</si>
  <si>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</si>
  <si>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</si>
  <si>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</si>
  <si>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</si>
  <si>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</si>
  <si>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</si>
  <si>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</si>
  <si>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</si>
  <si>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</si>
  <si>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</si>
  <si>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</si>
  <si>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</si>
  <si>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</si>
  <si>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</si>
  <si>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</si>
  <si>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</si>
  <si>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</si>
  <si>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</si>
  <si>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</si>
  <si>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</si>
  <si>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</si>
  <si>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</si>
  <si>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</si>
  <si>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</si>
  <si>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</si>
  <si>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</si>
  <si>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</si>
  <si>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</si>
  <si>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</si>
  <si>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</si>
  <si>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</si>
  <si>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</si>
  <si>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</si>
  <si>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</si>
  <si>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</si>
  <si>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</si>
  <si>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</si>
  <si>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</si>
  <si>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</si>
  <si>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</si>
  <si>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</si>
  <si>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</si>
  <si>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</si>
  <si>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</si>
  <si>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</si>
  <si>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</si>
  <si>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</si>
  <si>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</si>
  <si>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</si>
  <si>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</si>
  <si>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</si>
  <si>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</si>
  <si>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</si>
  <si>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</si>
  <si>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</si>
  <si>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</si>
  <si>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</si>
  <si>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</si>
  <si>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</si>
  <si>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</si>
  <si>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</si>
  <si>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</si>
  <si>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</si>
  <si>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</si>
  <si>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</si>
  <si>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</si>
  <si>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</si>
  <si>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</si>
  <si>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</si>
  <si>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</si>
  <si>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</si>
  <si>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</si>
  <si>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</si>
  <si>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</si>
  <si>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</si>
  <si>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</si>
  <si>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</si>
  <si>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</si>
  <si>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</si>
  <si>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</si>
  <si>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</si>
  <si>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</si>
  <si>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</si>
  <si>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</si>
  <si>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</si>
  <si>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</si>
  <si>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</si>
  <si>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</si>
  <si>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</si>
  <si>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</si>
  <si>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</si>
  <si>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</si>
  <si>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</si>
  <si>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</si>
  <si>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</si>
  <si>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</si>
  <si>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</si>
  <si>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</si>
  <si>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</si>
  <si>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</si>
  <si>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</si>
  <si>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</si>
  <si>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</si>
  <si>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</si>
  <si>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</si>
  <si>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</si>
  <si>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</si>
  <si>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</si>
  <si>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</si>
  <si>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</si>
  <si>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</si>
  <si>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</si>
  <si>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</si>
  <si>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</si>
  <si>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</si>
  <si>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</si>
  <si>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</si>
  <si>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</si>
  <si>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</si>
  <si>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</si>
  <si>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</si>
  <si>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経営の健全性、効率性については平均値と比べて不良の数値であったが、平成２９年度から適正な数値になってきている。
　老朽化の状況については、角打、丸滝処理区について、減価償却率や管渠老朽化率を踏まえた状況把握が必要となってきており、平成31年度にストックマネジメント全体計画（現況調査及びリスク査定）を行い管渠更新計画を検討予定である。</t>
    <rPh sb="34" eb="36">
      <t>ヘイセイ</t>
    </rPh>
    <rPh sb="38" eb="40">
      <t>ネンド</t>
    </rPh>
    <rPh sb="42" eb="44">
      <t>テキセイ</t>
    </rPh>
    <rPh sb="45" eb="47">
      <t>スウチ</t>
    </rPh>
    <rPh sb="153" eb="155">
      <t>カンキョ</t>
    </rPh>
    <phoneticPr fontId="15"/>
  </si>
  <si>
    <t>　管渠改善率は、平成25年度から0％となっている。
　角打、丸滝処理区については、平成29年度末で20年以上経過しており、減価償却率や管渠老朽化率を踏まえた状況把握が必要となってきており、平成31年度にストックマネジメント全体計画（現況調査及びリスク査定）を行い管渠更新計画を検討予定である。</t>
    <rPh sb="52" eb="54">
      <t>イジョウ</t>
    </rPh>
    <rPh sb="67" eb="69">
      <t>カンキョ</t>
    </rPh>
    <rPh sb="94" eb="96">
      <t>ヘイセイ</t>
    </rPh>
    <rPh sb="98" eb="100">
      <t>ネンド</t>
    </rPh>
    <rPh sb="111" eb="113">
      <t>ゼンタイ</t>
    </rPh>
    <rPh sb="113" eb="115">
      <t>ケイカク</t>
    </rPh>
    <rPh sb="116" eb="118">
      <t>ゲンキョウ</t>
    </rPh>
    <rPh sb="118" eb="120">
      <t>チョウサ</t>
    </rPh>
    <rPh sb="120" eb="121">
      <t>オヨ</t>
    </rPh>
    <rPh sb="125" eb="127">
      <t>サテイ</t>
    </rPh>
    <rPh sb="129" eb="130">
      <t>オコナ</t>
    </rPh>
    <rPh sb="131" eb="133">
      <t>カンキョ</t>
    </rPh>
    <rPh sb="133" eb="135">
      <t>コウシン</t>
    </rPh>
    <rPh sb="135" eb="137">
      <t>ケイカク</t>
    </rPh>
    <rPh sb="138" eb="140">
      <t>ケントウ</t>
    </rPh>
    <rPh sb="140" eb="142">
      <t>ヨテイ</t>
    </rPh>
    <phoneticPr fontId="15"/>
  </si>
  <si>
    <t>　収益的収支比率は、H25からH28にかけて毎年減少していたが、Ｈ29から一般会計繰入基準を総務省基準に基づいて算定したため一部改善されている。
　ただし、地方債償還金額はH28からH32にかけてピークを迎えることから、今後2年間は、再び比率が減少していく見込みであり、引き続き経営改善に向けた取り組みが必要な状況である。
　企業債残高対事業規模比率は、前年度までと比べて低くなっている。
　経費回収率、汚水処理原価は、汚水処理経費の公費負担分の算定の見直しに伴い改善されている。
　身延処理区の最終供用開始が平成26年6月であり、今後の接続率上昇による使用料収入の増加は見込まれるが、さらなる適正な使用料収入の確保及び汚水処理費の削減が必要である。
　施設利用率は平均値の50.24%に比べて23.30%と低い。今後は、接続率上昇に伴い微増していくと考えられる。
　水洗化率は平均値の84.17%に比べて52.32%と低く、水洗化率向上の取組が必要である。
　</t>
    <rPh sb="78" eb="81">
      <t>チホウサイ</t>
    </rPh>
    <rPh sb="117" eb="118">
      <t>フタタ</t>
    </rPh>
    <rPh sb="119" eb="121">
      <t>ヒリツ</t>
    </rPh>
    <rPh sb="122" eb="124">
      <t>ゲンショウ</t>
    </rPh>
    <rPh sb="128" eb="130">
      <t>ミコ</t>
    </rPh>
    <rPh sb="135" eb="136">
      <t>ヒ</t>
    </rPh>
    <rPh sb="137" eb="138">
      <t>ツヅ</t>
    </rPh>
    <rPh sb="210" eb="212">
      <t>オスイ</t>
    </rPh>
    <rPh sb="212" eb="214">
      <t>ショリ</t>
    </rPh>
    <rPh sb="214" eb="216">
      <t>ケイヒ</t>
    </rPh>
    <rPh sb="217" eb="219">
      <t>コウヒ</t>
    </rPh>
    <rPh sb="219" eb="222">
      <t>フタンブン</t>
    </rPh>
    <rPh sb="223" eb="225">
      <t>サンテイ</t>
    </rPh>
    <rPh sb="226" eb="228">
      <t>ミナオ</t>
    </rPh>
    <rPh sb="230" eb="231">
      <t>トモナ</t>
    </rPh>
    <rPh sb="232" eb="234">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</si>
</sst>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9B-49E4-94FB-4607D81CD8FC}"/>
            </c:ext>
          </c:extLst>
        </c:ser>
        <c:dLbls>
          <c:showLegendKey val="0"/>
          <c:showVal val="0"/>
          <c:showCatName val="0"/>
          <c:showSerName val="0"/>
          <c:showPercent val="0"/>
          <c:showBubbleSize val="0"/>
        </c:dLbls>
        <c:gapWidth val="150"/>
        <c:axId val="46606976"/>
        <c:axId val="4662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289B-49E4-94FB-4607D81CD8FC}"/>
            </c:ext>
          </c:extLst>
        </c:ser>
        <c:dLbls>
          <c:showLegendKey val="0"/>
          <c:showVal val="0"/>
          <c:showCatName val="0"/>
          <c:showSerName val="0"/>
          <c:showPercent val="0"/>
          <c:showBubbleSize val="0"/>
        </c:dLbls>
        <c:marker val="1"/>
        <c:smooth val="0"/>
        <c:axId val="46606976"/>
        <c:axId val="46621440"/>
      </c:lineChart>
      <c:dateAx>
        <c:axId val="46606976"/>
        <c:scaling>
          <c:orientation val="minMax"/>
        </c:scaling>
        <c:delete val="1"/>
        <c:axPos val="b"/>
        <c:numFmt formatCode="ge" sourceLinked="1"/>
        <c:majorTickMark val="none"/>
        <c:minorTickMark val="none"/>
        <c:tickLblPos val="none"/>
        <c:crossAx val="46621440"/>
        <c:crosses val="autoZero"/>
        <c:auto val="1"/>
        <c:lblOffset val="100"/>
        <c:baseTimeUnit val="years"/>
      </c:dateAx>
      <c:valAx>
        <c:axId val="466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22.07</c:v>
                </c:pt>
                <c:pt idx="1">
                  <c:v>21.67</c:v>
                </c:pt>
                <c:pt idx="2">
                  <c:v>22.37</c:v>
                </c:pt>
                <c:pt idx="3">
                  <c:v>23.56</c:v>
                </c:pt>
                <c:pt idx="4">
                  <c:v>23.3</c:v>
                </c:pt>
              </c:numCache>
            </c:numRef>
          </c:val>
          <c:extLst xmlns:c16r2="http://schemas.microsoft.com/office/drawing/2015/06/chart">
            <c:ext xmlns:c16="http://schemas.microsoft.com/office/drawing/2014/chart" uri="{C3380CC4-5D6E-409C-BE32-E72D297353CC}">
              <c16:uniqueId val="{00000000-321B-41B5-8D49-12DA9B3B8679}"/>
            </c:ext>
          </c:extLst>
        </c:ser>
        <c:dLbls>
          <c:showLegendKey val="0"/>
          <c:showVal val="0"/>
          <c:showCatName val="0"/>
          <c:showSerName val="0"/>
          <c:showPercent val="0"/>
          <c:showBubbleSize val="0"/>
        </c:dLbls>
        <c:gapWidth val="150"/>
        <c:axId val="94648960"/>
        <c:axId val="9465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321B-41B5-8D49-12DA9B3B8679}"/>
            </c:ext>
          </c:extLst>
        </c:ser>
        <c:dLbls>
          <c:showLegendKey val="0"/>
          <c:showVal val="0"/>
          <c:showCatName val="0"/>
          <c:showSerName val="0"/>
          <c:showPercent val="0"/>
          <c:showBubbleSize val="0"/>
        </c:dLbls>
        <c:marker val="1"/>
        <c:smooth val="0"/>
        <c:axId val="94648960"/>
        <c:axId val="94655232"/>
      </c:lineChart>
      <c:dateAx>
        <c:axId val="94648960"/>
        <c:scaling>
          <c:orientation val="minMax"/>
        </c:scaling>
        <c:delete val="1"/>
        <c:axPos val="b"/>
        <c:numFmt formatCode="ge" sourceLinked="1"/>
        <c:majorTickMark val="none"/>
        <c:minorTickMark val="none"/>
        <c:tickLblPos val="none"/>
        <c:crossAx val="94655232"/>
        <c:crosses val="autoZero"/>
        <c:auto val="1"/>
        <c:lblOffset val="100"/>
        <c:baseTimeUnit val="years"/>
      </c:dateAx>
      <c:valAx>
        <c:axId val="9465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45.68</c:v>
                </c:pt>
                <c:pt idx="1">
                  <c:v>49.79</c:v>
                </c:pt>
                <c:pt idx="2">
                  <c:v>53.73</c:v>
                </c:pt>
                <c:pt idx="3">
                  <c:v>51.66</c:v>
                </c:pt>
                <c:pt idx="4">
                  <c:v>52.32</c:v>
                </c:pt>
              </c:numCache>
            </c:numRef>
          </c:val>
          <c:extLst xmlns:c16r2="http://schemas.microsoft.com/office/drawing/2015/06/chart">
            <c:ext xmlns:c16="http://schemas.microsoft.com/office/drawing/2014/chart" uri="{C3380CC4-5D6E-409C-BE32-E72D297353CC}">
              <c16:uniqueId val="{00000000-F913-4EB6-B529-278EE798D819}"/>
            </c:ext>
          </c:extLst>
        </c:ser>
        <c:dLbls>
          <c:showLegendKey val="0"/>
          <c:showVal val="0"/>
          <c:showCatName val="0"/>
          <c:showSerName val="0"/>
          <c:showPercent val="0"/>
          <c:showBubbleSize val="0"/>
        </c:dLbls>
        <c:gapWidth val="150"/>
        <c:axId val="94972928"/>
        <c:axId val="9497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F913-4EB6-B529-278EE798D819}"/>
            </c:ext>
          </c:extLst>
        </c:ser>
        <c:dLbls>
          <c:showLegendKey val="0"/>
          <c:showVal val="0"/>
          <c:showCatName val="0"/>
          <c:showSerName val="0"/>
          <c:showPercent val="0"/>
          <c:showBubbleSize val="0"/>
        </c:dLbls>
        <c:marker val="1"/>
        <c:smooth val="0"/>
        <c:axId val="94972928"/>
        <c:axId val="94979200"/>
      </c:lineChart>
      <c:dateAx>
        <c:axId val="94972928"/>
        <c:scaling>
          <c:orientation val="minMax"/>
        </c:scaling>
        <c:delete val="1"/>
        <c:axPos val="b"/>
        <c:numFmt formatCode="ge" sourceLinked="1"/>
        <c:majorTickMark val="none"/>
        <c:minorTickMark val="none"/>
        <c:tickLblPos val="none"/>
        <c:crossAx val="94979200"/>
        <c:crosses val="autoZero"/>
        <c:auto val="1"/>
        <c:lblOffset val="100"/>
        <c:baseTimeUnit val="years"/>
      </c:dateAx>
      <c:valAx>
        <c:axId val="949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61.1</c:v>
                </c:pt>
                <c:pt idx="1">
                  <c:v>58.47</c:v>
                </c:pt>
                <c:pt idx="2">
                  <c:v>56.81</c:v>
                </c:pt>
                <c:pt idx="3">
                  <c:v>53.36</c:v>
                </c:pt>
                <c:pt idx="4">
                  <c:v>95.05</c:v>
                </c:pt>
              </c:numCache>
            </c:numRef>
          </c:val>
          <c:extLst xmlns:c16r2="http://schemas.microsoft.com/office/drawing/2015/06/chart">
            <c:ext xmlns:c16="http://schemas.microsoft.com/office/drawing/2014/chart" uri="{C3380CC4-5D6E-409C-BE32-E72D297353CC}">
              <c16:uniqueId val="{00000000-0FD0-4729-9A5E-1CF155DB6730}"/>
            </c:ext>
          </c:extLst>
        </c:ser>
        <c:dLbls>
          <c:showLegendKey val="0"/>
          <c:showVal val="0"/>
          <c:showCatName val="0"/>
          <c:showSerName val="0"/>
          <c:showPercent val="0"/>
          <c:showBubbleSize val="0"/>
        </c:dLbls>
        <c:gapWidth val="150"/>
        <c:axId val="46648320"/>
        <c:axId val="4665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D0-4729-9A5E-1CF155DB6730}"/>
            </c:ext>
          </c:extLst>
        </c:ser>
        <c:dLbls>
          <c:showLegendKey val="0"/>
          <c:showVal val="0"/>
          <c:showCatName val="0"/>
          <c:showSerName val="0"/>
          <c:showPercent val="0"/>
          <c:showBubbleSize val="0"/>
        </c:dLbls>
        <c:marker val="1"/>
        <c:smooth val="0"/>
        <c:axId val="46648320"/>
        <c:axId val="46650496"/>
      </c:lineChart>
      <c:dateAx>
        <c:axId val="46648320"/>
        <c:scaling>
          <c:orientation val="minMax"/>
        </c:scaling>
        <c:delete val="1"/>
        <c:axPos val="b"/>
        <c:numFmt formatCode="ge" sourceLinked="1"/>
        <c:majorTickMark val="none"/>
        <c:minorTickMark val="none"/>
        <c:tickLblPos val="none"/>
        <c:crossAx val="46650496"/>
        <c:crosses val="autoZero"/>
        <c:auto val="1"/>
        <c:lblOffset val="100"/>
        <c:baseTimeUnit val="years"/>
      </c:dateAx>
      <c:valAx>
        <c:axId val="466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AC-4642-A9E1-186D831D00AE}"/>
            </c:ext>
          </c:extLst>
        </c:ser>
        <c:dLbls>
          <c:showLegendKey val="0"/>
          <c:showVal val="0"/>
          <c:showCatName val="0"/>
          <c:showSerName val="0"/>
          <c:showPercent val="0"/>
          <c:showBubbleSize val="0"/>
        </c:dLbls>
        <c:gapWidth val="150"/>
        <c:axId val="47001984"/>
        <c:axId val="470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AC-4642-A9E1-186D831D00AE}"/>
            </c:ext>
          </c:extLst>
        </c:ser>
        <c:dLbls>
          <c:showLegendKey val="0"/>
          <c:showVal val="0"/>
          <c:showCatName val="0"/>
          <c:showSerName val="0"/>
          <c:showPercent val="0"/>
          <c:showBubbleSize val="0"/>
        </c:dLbls>
        <c:marker val="1"/>
        <c:smooth val="0"/>
        <c:axId val="47001984"/>
        <c:axId val="47003520"/>
      </c:lineChart>
      <c:dateAx>
        <c:axId val="47001984"/>
        <c:scaling>
          <c:orientation val="minMax"/>
        </c:scaling>
        <c:delete val="1"/>
        <c:axPos val="b"/>
        <c:numFmt formatCode="ge" sourceLinked="1"/>
        <c:majorTickMark val="none"/>
        <c:minorTickMark val="none"/>
        <c:tickLblPos val="none"/>
        <c:crossAx val="47003520"/>
        <c:crosses val="autoZero"/>
        <c:auto val="1"/>
        <c:lblOffset val="100"/>
        <c:baseTimeUnit val="years"/>
      </c:dateAx>
      <c:valAx>
        <c:axId val="470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B5-4EA0-AFCE-CBFD0957832A}"/>
            </c:ext>
          </c:extLst>
        </c:ser>
        <c:dLbls>
          <c:showLegendKey val="0"/>
          <c:showVal val="0"/>
          <c:showCatName val="0"/>
          <c:showSerName val="0"/>
          <c:showPercent val="0"/>
          <c:showBubbleSize val="0"/>
        </c:dLbls>
        <c:gapWidth val="150"/>
        <c:axId val="47046656"/>
        <c:axId val="470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B5-4EA0-AFCE-CBFD0957832A}"/>
            </c:ext>
          </c:extLst>
        </c:ser>
        <c:dLbls>
          <c:showLegendKey val="0"/>
          <c:showVal val="0"/>
          <c:showCatName val="0"/>
          <c:showSerName val="0"/>
          <c:showPercent val="0"/>
          <c:showBubbleSize val="0"/>
        </c:dLbls>
        <c:marker val="1"/>
        <c:smooth val="0"/>
        <c:axId val="47046656"/>
        <c:axId val="47048576"/>
      </c:lineChart>
      <c:dateAx>
        <c:axId val="47046656"/>
        <c:scaling>
          <c:orientation val="minMax"/>
        </c:scaling>
        <c:delete val="1"/>
        <c:axPos val="b"/>
        <c:numFmt formatCode="ge" sourceLinked="1"/>
        <c:majorTickMark val="none"/>
        <c:minorTickMark val="none"/>
        <c:tickLblPos val="none"/>
        <c:crossAx val="47048576"/>
        <c:crosses val="autoZero"/>
        <c:auto val="1"/>
        <c:lblOffset val="100"/>
        <c:baseTimeUnit val="years"/>
      </c:dateAx>
      <c:valAx>
        <c:axId val="470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33-4F6E-B128-0860D49EB099}"/>
            </c:ext>
          </c:extLst>
        </c:ser>
        <c:dLbls>
          <c:showLegendKey val="0"/>
          <c:showVal val="0"/>
          <c:showCatName val="0"/>
          <c:showSerName val="0"/>
          <c:showPercent val="0"/>
          <c:showBubbleSize val="0"/>
        </c:dLbls>
        <c:gapWidth val="150"/>
        <c:axId val="91198208"/>
        <c:axId val="912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33-4F6E-B128-0860D49EB099}"/>
            </c:ext>
          </c:extLst>
        </c:ser>
        <c:dLbls>
          <c:showLegendKey val="0"/>
          <c:showVal val="0"/>
          <c:showCatName val="0"/>
          <c:showSerName val="0"/>
          <c:showPercent val="0"/>
          <c:showBubbleSize val="0"/>
        </c:dLbls>
        <c:marker val="1"/>
        <c:smooth val="0"/>
        <c:axId val="91198208"/>
        <c:axId val="91200128"/>
      </c:lineChart>
      <c:dateAx>
        <c:axId val="91198208"/>
        <c:scaling>
          <c:orientation val="minMax"/>
        </c:scaling>
        <c:delete val="1"/>
        <c:axPos val="b"/>
        <c:numFmt formatCode="ge" sourceLinked="1"/>
        <c:majorTickMark val="none"/>
        <c:minorTickMark val="none"/>
        <c:tickLblPos val="none"/>
        <c:crossAx val="91200128"/>
        <c:crosses val="autoZero"/>
        <c:auto val="1"/>
        <c:lblOffset val="100"/>
        <c:baseTimeUnit val="years"/>
      </c:dateAx>
      <c:valAx>
        <c:axId val="912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9E-4BA8-99DD-530CD6B201C9}"/>
            </c:ext>
          </c:extLst>
        </c:ser>
        <c:dLbls>
          <c:showLegendKey val="0"/>
          <c:showVal val="0"/>
          <c:showCatName val="0"/>
          <c:showSerName val="0"/>
          <c:showPercent val="0"/>
          <c:showBubbleSize val="0"/>
        </c:dLbls>
        <c:gapWidth val="150"/>
        <c:axId val="92347392"/>
        <c:axId val="9234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9E-4BA8-99DD-530CD6B201C9}"/>
            </c:ext>
          </c:extLst>
        </c:ser>
        <c:dLbls>
          <c:showLegendKey val="0"/>
          <c:showVal val="0"/>
          <c:showCatName val="0"/>
          <c:showSerName val="0"/>
          <c:showPercent val="0"/>
          <c:showBubbleSize val="0"/>
        </c:dLbls>
        <c:marker val="1"/>
        <c:smooth val="0"/>
        <c:axId val="92347392"/>
        <c:axId val="92349568"/>
      </c:lineChart>
      <c:dateAx>
        <c:axId val="92347392"/>
        <c:scaling>
          <c:orientation val="minMax"/>
        </c:scaling>
        <c:delete val="1"/>
        <c:axPos val="b"/>
        <c:numFmt formatCode="ge" sourceLinked="1"/>
        <c:majorTickMark val="none"/>
        <c:minorTickMark val="none"/>
        <c:tickLblPos val="none"/>
        <c:crossAx val="92349568"/>
        <c:crosses val="autoZero"/>
        <c:auto val="1"/>
        <c:lblOffset val="100"/>
        <c:baseTimeUnit val="years"/>
      </c:dateAx>
      <c:valAx>
        <c:axId val="923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4813.01</c:v>
                </c:pt>
                <c:pt idx="1">
                  <c:v>4465.5</c:v>
                </c:pt>
                <c:pt idx="2">
                  <c:v>4115.04</c:v>
                </c:pt>
                <c:pt idx="3">
                  <c:v>3495.84</c:v>
                </c:pt>
                <c:pt idx="4">
                  <c:v>3028.12</c:v>
                </c:pt>
              </c:numCache>
            </c:numRef>
          </c:val>
          <c:extLst xmlns:c16r2="http://schemas.microsoft.com/office/drawing/2015/06/chart">
            <c:ext xmlns:c16="http://schemas.microsoft.com/office/drawing/2014/chart" uri="{C3380CC4-5D6E-409C-BE32-E72D297353CC}">
              <c16:uniqueId val="{00000000-87F9-4FB4-9B43-9A4C9FD1134E}"/>
            </c:ext>
          </c:extLst>
        </c:ser>
        <c:dLbls>
          <c:showLegendKey val="0"/>
          <c:showVal val="0"/>
          <c:showCatName val="0"/>
          <c:showSerName val="0"/>
          <c:showPercent val="0"/>
          <c:showBubbleSize val="0"/>
        </c:dLbls>
        <c:gapWidth val="150"/>
        <c:axId val="92384640"/>
        <c:axId val="9239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87F9-4FB4-9B43-9A4C9FD1134E}"/>
            </c:ext>
          </c:extLst>
        </c:ser>
        <c:dLbls>
          <c:showLegendKey val="0"/>
          <c:showVal val="0"/>
          <c:showCatName val="0"/>
          <c:showSerName val="0"/>
          <c:showPercent val="0"/>
          <c:showBubbleSize val="0"/>
        </c:dLbls>
        <c:marker val="1"/>
        <c:smooth val="0"/>
        <c:axId val="92384640"/>
        <c:axId val="92390912"/>
      </c:lineChart>
      <c:dateAx>
        <c:axId val="92384640"/>
        <c:scaling>
          <c:orientation val="minMax"/>
        </c:scaling>
        <c:delete val="1"/>
        <c:axPos val="b"/>
        <c:numFmt formatCode="ge" sourceLinked="1"/>
        <c:majorTickMark val="none"/>
        <c:minorTickMark val="none"/>
        <c:tickLblPos val="none"/>
        <c:crossAx val="92390912"/>
        <c:crosses val="autoZero"/>
        <c:auto val="1"/>
        <c:lblOffset val="100"/>
        <c:baseTimeUnit val="years"/>
      </c:dateAx>
      <c:valAx>
        <c:axId val="923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22.95</c:v>
                </c:pt>
                <c:pt idx="1">
                  <c:v>18.91</c:v>
                </c:pt>
                <c:pt idx="2">
                  <c:v>18.96</c:v>
                </c:pt>
                <c:pt idx="3">
                  <c:v>81.23</c:v>
                </c:pt>
                <c:pt idx="4">
                  <c:v>75.7</c:v>
                </c:pt>
              </c:numCache>
            </c:numRef>
          </c:val>
          <c:extLst xmlns:c16r2="http://schemas.microsoft.com/office/drawing/2015/06/chart">
            <c:ext xmlns:c16="http://schemas.microsoft.com/office/drawing/2014/chart" uri="{C3380CC4-5D6E-409C-BE32-E72D297353CC}">
              <c16:uniqueId val="{00000000-9996-434B-AFBE-29BDD4E5F10B}"/>
            </c:ext>
          </c:extLst>
        </c:ser>
        <c:dLbls>
          <c:showLegendKey val="0"/>
          <c:showVal val="0"/>
          <c:showCatName val="0"/>
          <c:showSerName val="0"/>
          <c:showPercent val="0"/>
          <c:showBubbleSize val="0"/>
        </c:dLbls>
        <c:gapWidth val="150"/>
        <c:axId val="93540352"/>
        <c:axId val="9354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9996-434B-AFBE-29BDD4E5F10B}"/>
            </c:ext>
          </c:extLst>
        </c:ser>
        <c:dLbls>
          <c:showLegendKey val="0"/>
          <c:showVal val="0"/>
          <c:showCatName val="0"/>
          <c:showSerName val="0"/>
          <c:showPercent val="0"/>
          <c:showBubbleSize val="0"/>
        </c:dLbls>
        <c:marker val="1"/>
        <c:smooth val="0"/>
        <c:axId val="93540352"/>
        <c:axId val="93542272"/>
      </c:lineChart>
      <c:dateAx>
        <c:axId val="93540352"/>
        <c:scaling>
          <c:orientation val="minMax"/>
        </c:scaling>
        <c:delete val="1"/>
        <c:axPos val="b"/>
        <c:numFmt formatCode="ge" sourceLinked="1"/>
        <c:majorTickMark val="none"/>
        <c:minorTickMark val="none"/>
        <c:tickLblPos val="none"/>
        <c:crossAx val="93542272"/>
        <c:crosses val="autoZero"/>
        <c:auto val="1"/>
        <c:lblOffset val="100"/>
        <c:baseTimeUnit val="years"/>
      </c:dateAx>
      <c:valAx>
        <c:axId val="9354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536.04</c:v>
                </c:pt>
                <c:pt idx="1">
                  <c:v>672.28</c:v>
                </c:pt>
                <c:pt idx="2">
                  <c:v>672.51</c:v>
                </c:pt>
                <c:pt idx="3">
                  <c:v>158.34</c:v>
                </c:pt>
                <c:pt idx="4">
                  <c:v>179.78</c:v>
                </c:pt>
              </c:numCache>
            </c:numRef>
          </c:val>
          <c:extLst xmlns:c16r2="http://schemas.microsoft.com/office/drawing/2015/06/chart">
            <c:ext xmlns:c16="http://schemas.microsoft.com/office/drawing/2014/chart" uri="{C3380CC4-5D6E-409C-BE32-E72D297353CC}">
              <c16:uniqueId val="{00000000-C257-4955-9E00-DB4CFAADC4D6}"/>
            </c:ext>
          </c:extLst>
        </c:ser>
        <c:dLbls>
          <c:showLegendKey val="0"/>
          <c:showVal val="0"/>
          <c:showCatName val="0"/>
          <c:showSerName val="0"/>
          <c:showPercent val="0"/>
          <c:showBubbleSize val="0"/>
        </c:dLbls>
        <c:gapWidth val="150"/>
        <c:axId val="93573504"/>
        <c:axId val="9357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C257-4955-9E00-DB4CFAADC4D6}"/>
            </c:ext>
          </c:extLst>
        </c:ser>
        <c:dLbls>
          <c:showLegendKey val="0"/>
          <c:showVal val="0"/>
          <c:showCatName val="0"/>
          <c:showSerName val="0"/>
          <c:showPercent val="0"/>
          <c:showBubbleSize val="0"/>
        </c:dLbls>
        <c:marker val="1"/>
        <c:smooth val="0"/>
        <c:axId val="93573504"/>
        <c:axId val="93575424"/>
      </c:lineChart>
      <c:dateAx>
        <c:axId val="93573504"/>
        <c:scaling>
          <c:orientation val="minMax"/>
        </c:scaling>
        <c:delete val="1"/>
        <c:axPos val="b"/>
        <c:numFmt formatCode="ge" sourceLinked="1"/>
        <c:majorTickMark val="none"/>
        <c:minorTickMark val="none"/>
        <c:tickLblPos val="none"/>
        <c:crossAx val="93575424"/>
        <c:crosses val="autoZero"/>
        <c:auto val="1"/>
        <c:lblOffset val="100"/>
        <c:baseTimeUnit val="years"/>
      </c:dateAx>
      <c:valAx>
        <c:axId val="935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山梨県　身延町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12329</v>
      </c>
      <c r="AM8" s="49"/>
      <c r="AN8" s="49"/>
      <c r="AO8" s="49"/>
      <c r="AP8" s="49"/>
      <c r="AQ8" s="49"/>
      <c r="AR8" s="49"/>
      <c r="AS8" s="49"/>
      <c r="AT8" s="44">
        <f>データ!T6</f>
        <v>301.98</v>
      </c>
      <c r="AU8" s="44"/>
      <c r="AV8" s="44"/>
      <c r="AW8" s="44"/>
      <c r="AX8" s="44"/>
      <c r="AY8" s="44"/>
      <c r="AZ8" s="44"/>
      <c r="BA8" s="44"/>
      <c r="BB8" s="44">
        <f>データ!U6</f>
        <v>40.83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22.14</v>
      </c>
      <c r="Q10" s="44"/>
      <c r="R10" s="44"/>
      <c r="S10" s="44"/>
      <c r="T10" s="44"/>
      <c r="U10" s="44"/>
      <c r="V10" s="44"/>
      <c r="W10" s="44">
        <f>データ!Q6</f>
        <v>100</v>
      </c>
      <c r="X10" s="44"/>
      <c r="Y10" s="44"/>
      <c r="Z10" s="44"/>
      <c r="AA10" s="44"/>
      <c r="AB10" s="44"/>
      <c r="AC10" s="44"/>
      <c r="AD10" s="49">
        <f>データ!R6</f>
        <v>2260</v>
      </c>
      <c r="AE10" s="49"/>
      <c r="AF10" s="49"/>
      <c r="AG10" s="49"/>
      <c r="AH10" s="49"/>
      <c r="AI10" s="49"/>
      <c r="AJ10" s="49"/>
      <c r="AK10" s="2"/>
      <c r="AL10" s="49">
        <f>データ!V6</f>
        <v>2691</v>
      </c>
      <c r="AM10" s="49"/>
      <c r="AN10" s="49"/>
      <c r="AO10" s="49"/>
      <c r="AP10" s="49"/>
      <c r="AQ10" s="49"/>
      <c r="AR10" s="49"/>
      <c r="AS10" s="49"/>
      <c r="AT10" s="44">
        <f>データ!W6</f>
        <v>1.61</v>
      </c>
      <c r="AU10" s="44"/>
      <c r="AV10" s="44"/>
      <c r="AW10" s="44"/>
      <c r="AX10" s="44"/>
      <c r="AY10" s="44"/>
      <c r="AZ10" s="44"/>
      <c r="BA10" s="44"/>
      <c r="BB10" s="44">
        <f>データ!X6</f>
        <v>1671.43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125</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qHsJzhszk9p2pGEJm8eQUNY6xzjpVavDafs/ED/XFWm4DIwCtks/7sxXfoOV/pHR/LToZ1o4GUP2Hqpxh7zOog==" saltValue="NvYBkg0FNs7anR3AOn8S2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193658</v>
      </c>
      <c r="D6" s="32">
        <f t="shared" si="3"/>
        <v>47</v>
      </c>
      <c r="E6" s="32">
        <f t="shared" si="3"/>
        <v>17</v>
      </c>
      <c r="F6" s="32">
        <f t="shared" si="3"/>
        <v>1</v>
      </c>
      <c r="G6" s="32">
        <f t="shared" si="3"/>
        <v>0</v>
      </c>
      <c r="H6" s="32" t="str">
        <f t="shared" si="3"/>
        <v>山梨県　身延町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22.14</v>
      </c>
      <c r="Q6" s="33">
        <f t="shared" si="3"/>
        <v>100</v>
      </c>
      <c r="R6" s="33">
        <f t="shared" si="3"/>
        <v>2260</v>
      </c>
      <c r="S6" s="33">
        <f t="shared" si="3"/>
        <v>12329</v>
      </c>
      <c r="T6" s="33">
        <f t="shared" si="3"/>
        <v>301.98</v>
      </c>
      <c r="U6" s="33">
        <f t="shared" si="3"/>
        <v>40.83</v>
      </c>
      <c r="V6" s="33">
        <f t="shared" si="3"/>
        <v>2691</v>
      </c>
      <c r="W6" s="33">
        <f t="shared" si="3"/>
        <v>1.61</v>
      </c>
      <c r="X6" s="33">
        <f t="shared" si="3"/>
        <v>1671.43</v>
      </c>
      <c r="Y6" s="34">
        <f>IF(Y7="",NA(),Y7)</f>
        <v>61.1</v>
      </c>
      <c r="Z6" s="34">
        <f t="shared" ref="Z6:AH6" si="4">IF(Z7="",NA(),Z7)</f>
        <v>58.47</v>
      </c>
      <c r="AA6" s="34">
        <f t="shared" si="4"/>
        <v>56.81</v>
      </c>
      <c r="AB6" s="34">
        <f t="shared" si="4"/>
        <v>53.36</v>
      </c>
      <c r="AC6" s="34">
        <f t="shared" si="4"/>
        <v>95.05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4813.01</v>
      </c>
      <c r="BG6" s="34">
        <f t="shared" ref="BG6:BO6" si="7">IF(BG7="",NA(),BG7)</f>
        <v>4465.5</v>
      </c>
      <c r="BH6" s="34">
        <f t="shared" si="7"/>
        <v>4115.04</v>
      </c>
      <c r="BI6" s="34">
        <f t="shared" si="7"/>
        <v>3495.84</v>
      </c>
      <c r="BJ6" s="34">
        <f t="shared" si="7"/>
        <v>3028.12</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22.95</v>
      </c>
      <c r="BR6" s="34">
        <f t="shared" ref="BR6:BZ6" si="8">IF(BR7="",NA(),BR7)</f>
        <v>18.91</v>
      </c>
      <c r="BS6" s="34">
        <f t="shared" si="8"/>
        <v>18.96</v>
      </c>
      <c r="BT6" s="34">
        <f t="shared" si="8"/>
        <v>81.23</v>
      </c>
      <c r="BU6" s="34">
        <f t="shared" si="8"/>
        <v>75.7</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536.04</v>
      </c>
      <c r="CC6" s="34">
        <f t="shared" ref="CC6:CK6" si="9">IF(CC7="",NA(),CC7)</f>
        <v>672.28</v>
      </c>
      <c r="CD6" s="34">
        <f t="shared" si="9"/>
        <v>672.51</v>
      </c>
      <c r="CE6" s="34">
        <f t="shared" si="9"/>
        <v>158.34</v>
      </c>
      <c r="CF6" s="34">
        <f t="shared" si="9"/>
        <v>179.78</v>
      </c>
      <c r="CG6" s="34">
        <f t="shared" si="9"/>
        <v>247.43</v>
      </c>
      <c r="CH6" s="34">
        <f t="shared" si="9"/>
        <v>248.89</v>
      </c>
      <c r="CI6" s="34">
        <f t="shared" si="9"/>
        <v>250.84</v>
      </c>
      <c r="CJ6" s="34">
        <f t="shared" si="9"/>
        <v>235.61</v>
      </c>
      <c r="CK6" s="34">
        <f t="shared" si="9"/>
        <v>216.21</v>
      </c>
      <c r="CL6" s="33" t="str">
        <f>IF(CL7="","",IF(CL7="-","【-】","【"&amp;SUBSTITUTE(TEXT(CL7,"#,##0.00"),"-","△")&amp;"】"))</f>
        <v>【136.39】</v>
      </c>
      <c r="CM6" s="34">
        <f>IF(CM7="",NA(),CM7)</f>
        <v>22.07</v>
      </c>
      <c r="CN6" s="34">
        <f t="shared" ref="CN6:CV6" si="10">IF(CN7="",NA(),CN7)</f>
        <v>21.67</v>
      </c>
      <c r="CO6" s="34">
        <f t="shared" si="10"/>
        <v>22.37</v>
      </c>
      <c r="CP6" s="34">
        <f t="shared" si="10"/>
        <v>23.56</v>
      </c>
      <c r="CQ6" s="34">
        <f t="shared" si="10"/>
        <v>23.3</v>
      </c>
      <c r="CR6" s="34">
        <f t="shared" si="10"/>
        <v>50.32</v>
      </c>
      <c r="CS6" s="34">
        <f t="shared" si="10"/>
        <v>49.89</v>
      </c>
      <c r="CT6" s="34">
        <f t="shared" si="10"/>
        <v>49.39</v>
      </c>
      <c r="CU6" s="34">
        <f t="shared" si="10"/>
        <v>49.25</v>
      </c>
      <c r="CV6" s="34">
        <f t="shared" si="10"/>
        <v>50.24</v>
      </c>
      <c r="CW6" s="33" t="str">
        <f>IF(CW7="","",IF(CW7="-","【-】","【"&amp;SUBSTITUTE(TEXT(CW7,"#,##0.00"),"-","△")&amp;"】"))</f>
        <v>【60.13】</v>
      </c>
      <c r="CX6" s="34">
        <f>IF(CX7="",NA(),CX7)</f>
        <v>45.68</v>
      </c>
      <c r="CY6" s="34">
        <f t="shared" ref="CY6:DG6" si="11">IF(CY7="",NA(),CY7)</f>
        <v>49.79</v>
      </c>
      <c r="CZ6" s="34">
        <f t="shared" si="11"/>
        <v>53.73</v>
      </c>
      <c r="DA6" s="34">
        <f t="shared" si="11"/>
        <v>51.66</v>
      </c>
      <c r="DB6" s="34">
        <f t="shared" si="11"/>
        <v>52.32</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c r="A7" s="27"/>
      <c r="B7" s="36">
        <v>2017</v>
      </c>
      <c r="C7" s="36">
        <v>193658</v>
      </c>
      <c r="D7" s="36">
        <v>47</v>
      </c>
      <c r="E7" s="36">
        <v>17</v>
      </c>
      <c r="F7" s="36">
        <v>1</v>
      </c>
      <c r="G7" s="36">
        <v>0</v>
      </c>
      <c r="H7" s="36" t="s">
        <v>111</v>
      </c>
      <c r="I7" s="36" t="s">
        <v>112</v>
      </c>
      <c r="J7" s="36" t="s">
        <v>113</v>
      </c>
      <c r="K7" s="36" t="s">
        <v>114</v>
      </c>
      <c r="L7" s="36" t="s">
        <v>115</v>
      </c>
      <c r="M7" s="36" t="s">
        <v>116</v>
      </c>
      <c r="N7" s="37" t="s">
        <v>117</v>
      </c>
      <c r="O7" s="37" t="s">
        <v>118</v>
      </c>
      <c r="P7" s="37">
        <v>22.14</v>
      </c>
      <c r="Q7" s="37">
        <v>100</v>
      </c>
      <c r="R7" s="37">
        <v>2260</v>
      </c>
      <c r="S7" s="37">
        <v>12329</v>
      </c>
      <c r="T7" s="37">
        <v>301.98</v>
      </c>
      <c r="U7" s="37">
        <v>40.83</v>
      </c>
      <c r="V7" s="37">
        <v>2691</v>
      </c>
      <c r="W7" s="37">
        <v>1.61</v>
      </c>
      <c r="X7" s="37">
        <v>1671.43</v>
      </c>
      <c r="Y7" s="37">
        <v>61.1</v>
      </c>
      <c r="Z7" s="37">
        <v>58.47</v>
      </c>
      <c r="AA7" s="37">
        <v>56.81</v>
      </c>
      <c r="AB7" s="37">
        <v>53.36</v>
      </c>
      <c r="AC7" s="37">
        <v>95.05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4813.01</v>
      </c>
      <c r="BG7" s="37">
        <v>4465.5</v>
      </c>
      <c r="BH7" s="37">
        <v>4115.04</v>
      </c>
      <c r="BI7" s="37">
        <v>3495.84</v>
      </c>
      <c r="BJ7" s="37">
        <v>3028.12</v>
      </c>
      <c r="BK7" s="37">
        <v>1306.92</v>
      </c>
      <c r="BL7" s="37">
        <v>1203.71</v>
      </c>
      <c r="BM7" s="37">
        <v>1162.3599999999999</v>
      </c>
      <c r="BN7" s="37">
        <v>1047.6500000000001</v>
      </c>
      <c r="BO7" s="37">
        <v>1124.26</v>
      </c>
      <c r="BP7" s="37">
        <v>707.33</v>
      </c>
      <c r="BQ7" s="37">
        <v>22.95</v>
      </c>
      <c r="BR7" s="37">
        <v>18.91</v>
      </c>
      <c r="BS7" s="37">
        <v>18.96</v>
      </c>
      <c r="BT7" s="37">
        <v>81.23</v>
      </c>
      <c r="BU7" s="37">
        <v>75.7</v>
      </c>
      <c r="BV7" s="37">
        <v>68.510000000000005</v>
      </c>
      <c r="BW7" s="37">
        <v>69.739999999999995</v>
      </c>
      <c r="BX7" s="37">
        <v>68.209999999999994</v>
      </c>
      <c r="BY7" s="37">
        <v>74.040000000000006</v>
      </c>
      <c r="BZ7" s="37">
        <v>80.58</v>
      </c>
      <c r="CA7" s="37">
        <v>101.26</v>
      </c>
      <c r="CB7" s="37">
        <v>536.04</v>
      </c>
      <c r="CC7" s="37">
        <v>672.28</v>
      </c>
      <c r="CD7" s="37">
        <v>672.51</v>
      </c>
      <c r="CE7" s="37">
        <v>158.34</v>
      </c>
      <c r="CF7" s="37">
        <v>179.78</v>
      </c>
      <c r="CG7" s="37">
        <v>247.43</v>
      </c>
      <c r="CH7" s="37">
        <v>248.89</v>
      </c>
      <c r="CI7" s="37">
        <v>250.84</v>
      </c>
      <c r="CJ7" s="37">
        <v>235.61</v>
      </c>
      <c r="CK7" s="37">
        <v>216.21</v>
      </c>
      <c r="CL7" s="37">
        <v>136.38999999999999</v>
      </c>
      <c r="CM7" s="37">
        <v>22.07</v>
      </c>
      <c r="CN7" s="37">
        <v>21.67</v>
      </c>
      <c r="CO7" s="37">
        <v>22.37</v>
      </c>
      <c r="CP7" s="37">
        <v>23.56</v>
      </c>
      <c r="CQ7" s="37">
        <v>23.3</v>
      </c>
      <c r="CR7" s="37">
        <v>50.32</v>
      </c>
      <c r="CS7" s="37">
        <v>49.89</v>
      </c>
      <c r="CT7" s="37">
        <v>49.39</v>
      </c>
      <c r="CU7" s="37">
        <v>49.25</v>
      </c>
      <c r="CV7" s="37">
        <v>50.24</v>
      </c>
      <c r="CW7" s="37">
        <v>60.13</v>
      </c>
      <c r="CX7" s="37">
        <v>45.68</v>
      </c>
      <c r="CY7" s="37">
        <v>49.79</v>
      </c>
      <c r="CZ7" s="37">
        <v>53.73</v>
      </c>
      <c r="DA7" s="37">
        <v>51.66</v>
      </c>
      <c r="DB7" s="37">
        <v>52.32</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2019-01-29T00:38:24Z</cp:lastPrinted>
  <dcterms:created xsi:type="dcterms:W3CDTF">2018-12-03T09:03:43Z</dcterms:created>
  <dcterms:modified xsi:type="dcterms:W3CDTF">2019-02-05T08:04:02Z</dcterms:modified>
</cp:coreProperties>
</file>