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dnzDnSVL2HkHriGxlUecPXplp7/0tbQ0K3pu1p///TTnTEqoZvqXJ/cf8cciU2RIXn62Z/T021I7rLDgjKZrw==" workbookSaltValue="/EwhFGs3f76mK27nKlMft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<sst xmlns="http://schemas.openxmlformats.org/spreadsheetml/2006/main" count="232" uniqueCount="120">
  <si>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</si>
  <si>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</si>
  <si>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</si>
  <si>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</si>
  <si>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</si>
  <si>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</si>
  <si>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</si>
  <si>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</si>
  <si>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</si>
  <si>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</si>
  <si>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</si>
  <si>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</si>
  <si>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</si>
  <si>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</si>
  <si>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</si>
  <si>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</si>
  <si>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</si>
  <si>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</si>
  <si>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</si>
  <si>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</si>
  <si>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</si>
  <si>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</si>
  <si>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</si>
  <si>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</si>
  <si>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</si>
  <si>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</si>
  <si>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</si>
  <si>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</si>
  <si>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</si>
  <si>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</si>
  <si>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</si>
  <si>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</si>
  <si>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</si>
  <si>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</si>
  <si>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</si>
  <si>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</si>
  <si>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</si>
  <si>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</si>
  <si>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</si>
  <si>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</si>
  <si>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</si>
  <si>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</si>
  <si>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</si>
  <si>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</si>
  <si>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</si>
  <si>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</si>
  <si>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</si>
  <si>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</si>
  <si>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</si>
  <si>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</si>
  <si>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</si>
  <si>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</si>
  <si>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</si>
  <si>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</si>
  <si>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</si>
  <si>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</si>
  <si>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</si>
  <si>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</si>
  <si>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</si>
  <si>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</si>
  <si>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</si>
  <si>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</si>
  <si>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</si>
  <si>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</si>
  <si>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</si>
  <si>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</si>
  <si>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</si>
  <si>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</si>
  <si>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</si>
  <si>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</si>
  <si>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</si>
  <si>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</si>
  <si>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</si>
  <si>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</si>
  <si>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</si>
  <si>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</si>
  <si>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</si>
  <si>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</si>
  <si>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</si>
  <si>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</si>
  <si>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</si>
  <si>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</si>
  <si>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</si>
  <si>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</si>
  <si>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</si>
  <si>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</si>
  <si>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</si>
  <si>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</si>
  <si>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</si>
  <si>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</si>
  <si>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</si>
  <si>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</si>
  <si>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</si>
  <si>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</si>
  <si>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</si>
  <si>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</si>
  <si>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</si>
  <si>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</si>
  <si>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</si>
  <si>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</si>
  <si>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</si>
  <si>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</si>
  <si>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</si>
  <si>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</si>
  <si>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</si>
  <si>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</si>
  <si>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</si>
  <si>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</si>
  <si>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</si>
  <si>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</si>
  <si>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</si>
  <si>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</si>
  <si>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</si>
  <si>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</si>
  <si>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</si>
  <si>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</si>
  <si>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</si>
  <si>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が進行し、安定した配水を継続的に行うことを懸念されていた布施配水場は平成２８年度に更新した。新水道ビジョンにも記載されているが、リバーサイド配水場の老朽化が顕著のため、更新が必要となっている。
石綿管の残存管はないものの、経年劣化したＶＰ管が多く残存しているため、有収率向上のためにも継続的な布設替が必要である。</t>
    <rPh sb="0" eb="3">
      <t>ロウキュウカ</t>
    </rPh>
    <rPh sb="4" eb="6">
      <t>シンコウ</t>
    </rPh>
    <rPh sb="8" eb="10">
      <t>アンテイ</t>
    </rPh>
    <rPh sb="12" eb="14">
      <t>ハイスイ</t>
    </rPh>
    <rPh sb="15" eb="17">
      <t>ケイゾク</t>
    </rPh>
    <rPh sb="17" eb="18">
      <t>テキ</t>
    </rPh>
    <rPh sb="19" eb="20">
      <t>オコナ</t>
    </rPh>
    <rPh sb="24" eb="26">
      <t>ケネン</t>
    </rPh>
    <rPh sb="31" eb="33">
      <t>フセ</t>
    </rPh>
    <rPh sb="33" eb="35">
      <t>ハイスイ</t>
    </rPh>
    <rPh sb="35" eb="36">
      <t>ジョウ</t>
    </rPh>
    <rPh sb="37" eb="39">
      <t>ヘイセイ</t>
    </rPh>
    <rPh sb="41" eb="42">
      <t>ネン</t>
    </rPh>
    <rPh sb="42" eb="43">
      <t>ド</t>
    </rPh>
    <rPh sb="44" eb="46">
      <t>コウシン</t>
    </rPh>
    <rPh sb="49" eb="50">
      <t>シン</t>
    </rPh>
    <rPh sb="50" eb="52">
      <t>スイドウ</t>
    </rPh>
    <rPh sb="58" eb="60">
      <t>キサイ</t>
    </rPh>
    <rPh sb="73" eb="75">
      <t>ハイスイ</t>
    </rPh>
    <rPh sb="75" eb="76">
      <t>ジョウ</t>
    </rPh>
    <rPh sb="77" eb="80">
      <t>ロウキュウカ</t>
    </rPh>
    <rPh sb="81" eb="83">
      <t>ケンチョ</t>
    </rPh>
    <rPh sb="87" eb="89">
      <t>コウシン</t>
    </rPh>
    <rPh sb="90" eb="92">
      <t>ヒツヨウ</t>
    </rPh>
    <rPh sb="100" eb="102">
      <t>セキメン</t>
    </rPh>
    <rPh sb="102" eb="103">
      <t>カン</t>
    </rPh>
    <rPh sb="104" eb="106">
      <t>ザンゾン</t>
    </rPh>
    <rPh sb="106" eb="107">
      <t>カン</t>
    </rPh>
    <rPh sb="114" eb="116">
      <t>ケイネン</t>
    </rPh>
    <rPh sb="116" eb="118">
      <t>レッカ</t>
    </rPh>
    <rPh sb="122" eb="123">
      <t>カン</t>
    </rPh>
    <rPh sb="124" eb="125">
      <t>オオ</t>
    </rPh>
    <rPh sb="126" eb="128">
      <t>ザンゾン</t>
    </rPh>
    <rPh sb="135" eb="137">
      <t>ユウシュウ</t>
    </rPh>
    <rPh sb="137" eb="138">
      <t>リツ</t>
    </rPh>
    <rPh sb="138" eb="140">
      <t>コウジョウ</t>
    </rPh>
    <rPh sb="145" eb="148">
      <t>ケイゾクテキ</t>
    </rPh>
    <rPh sb="149" eb="151">
      <t>フセツ</t>
    </rPh>
    <rPh sb="151" eb="152">
      <t>カ</t>
    </rPh>
    <rPh sb="153" eb="155">
      <t>ヒツヨウ</t>
    </rPh>
    <phoneticPr fontId="16"/>
  </si>
  <si>
    <t>経年劣化した配水管や施設がまだ存在するため、安定した配水を継続的に行い、災害に強い水道にするためにも、積極的に更新を行う必要がある。しかし、企業債残高の増加や施設更新に伴う減価償却費の増加にも対応するため、今後も料金改定を適切に行なっていく必要がある。</t>
    <rPh sb="0" eb="2">
      <t>ケイネン</t>
    </rPh>
    <rPh sb="2" eb="4">
      <t>レッカ</t>
    </rPh>
    <rPh sb="6" eb="9">
      <t>ハイスイカン</t>
    </rPh>
    <rPh sb="10" eb="12">
      <t>シセツ</t>
    </rPh>
    <rPh sb="15" eb="17">
      <t>ソンザイ</t>
    </rPh>
    <rPh sb="22" eb="24">
      <t>アンテイ</t>
    </rPh>
    <rPh sb="26" eb="28">
      <t>ハイスイ</t>
    </rPh>
    <rPh sb="29" eb="32">
      <t>ケイゾクテキ</t>
    </rPh>
    <rPh sb="33" eb="34">
      <t>オコナ</t>
    </rPh>
    <rPh sb="36" eb="38">
      <t>サイガイ</t>
    </rPh>
    <rPh sb="39" eb="40">
      <t>ツヨ</t>
    </rPh>
    <rPh sb="41" eb="43">
      <t>スイドウ</t>
    </rPh>
    <rPh sb="51" eb="54">
      <t>セッキョクテキ</t>
    </rPh>
    <rPh sb="55" eb="57">
      <t>コウシン</t>
    </rPh>
    <rPh sb="58" eb="59">
      <t>オコナ</t>
    </rPh>
    <rPh sb="60" eb="62">
      <t>ヒツヨウ</t>
    </rPh>
    <rPh sb="70" eb="72">
      <t>キギョウ</t>
    </rPh>
    <rPh sb="72" eb="73">
      <t>サイ</t>
    </rPh>
    <rPh sb="73" eb="75">
      <t>ザンダカ</t>
    </rPh>
    <rPh sb="76" eb="78">
      <t>ゾウカ</t>
    </rPh>
    <rPh sb="79" eb="81">
      <t>シセツ</t>
    </rPh>
    <rPh sb="81" eb="83">
      <t>コウシン</t>
    </rPh>
    <rPh sb="84" eb="85">
      <t>トモナ</t>
    </rPh>
    <rPh sb="86" eb="88">
      <t>ゲンカ</t>
    </rPh>
    <rPh sb="88" eb="90">
      <t>ショウキャク</t>
    </rPh>
    <rPh sb="90" eb="91">
      <t>ヒ</t>
    </rPh>
    <rPh sb="92" eb="94">
      <t>ゾウカ</t>
    </rPh>
    <rPh sb="96" eb="98">
      <t>タイオウ</t>
    </rPh>
    <rPh sb="103" eb="105">
      <t>コンゴ</t>
    </rPh>
    <rPh sb="106" eb="108">
      <t>リョウキン</t>
    </rPh>
    <rPh sb="108" eb="110">
      <t>カイテイ</t>
    </rPh>
    <rPh sb="111" eb="113">
      <t>テキセツ</t>
    </rPh>
    <rPh sb="114" eb="115">
      <t>オコ</t>
    </rPh>
    <rPh sb="120" eb="122">
      <t>ヒツヨウ</t>
    </rPh>
    <phoneticPr fontId="16"/>
  </si>
  <si>
    <t>平成２８年度に老朽化した配水場の更新を企業債を充当して行なったため、企業債残高が急増した。毎年２ｋｍ程度（全体延長の２％）の管路更新工事を積極的に行なっているため、漏水量が減少することから有収率は上昇している。しかしながら、節水傾向が強いことから、給水水量が伸びず、給水収益の減少が続いている。
平成２５年度の１６％の料金改定に続き、２９年度には更に１６％の料金改定を行なったため、給水水量が伸びないながらも給水収益は横ばいであるが、配水場建設に伴う減価償却費の増加に伴い、経営を圧迫している状態である。</t>
    <rPh sb="0" eb="2">
      <t>ヘイセイ</t>
    </rPh>
    <rPh sb="4" eb="5">
      <t>ネン</t>
    </rPh>
    <rPh sb="5" eb="6">
      <t>ド</t>
    </rPh>
    <rPh sb="7" eb="10">
      <t>ロウキュウカ</t>
    </rPh>
    <rPh sb="12" eb="14">
      <t>ハイスイ</t>
    </rPh>
    <rPh sb="14" eb="15">
      <t>ジョウ</t>
    </rPh>
    <rPh sb="16" eb="18">
      <t>コウシン</t>
    </rPh>
    <rPh sb="19" eb="21">
      <t>キギョウ</t>
    </rPh>
    <rPh sb="21" eb="22">
      <t>サイ</t>
    </rPh>
    <rPh sb="23" eb="25">
      <t>ジュウトウ</t>
    </rPh>
    <rPh sb="27" eb="28">
      <t>オコ</t>
    </rPh>
    <rPh sb="34" eb="36">
      <t>キギョウ</t>
    </rPh>
    <rPh sb="36" eb="37">
      <t>サイ</t>
    </rPh>
    <rPh sb="37" eb="39">
      <t>ザンダカ</t>
    </rPh>
    <rPh sb="40" eb="42">
      <t>キュウゾウ</t>
    </rPh>
    <rPh sb="45" eb="47">
      <t>マイトシ</t>
    </rPh>
    <rPh sb="50" eb="52">
      <t>テイド</t>
    </rPh>
    <rPh sb="53" eb="55">
      <t>ゼンタイ</t>
    </rPh>
    <rPh sb="55" eb="57">
      <t>エンチョウ</t>
    </rPh>
    <rPh sb="62" eb="64">
      <t>カンロ</t>
    </rPh>
    <rPh sb="64" eb="66">
      <t>コウシン</t>
    </rPh>
    <rPh sb="66" eb="68">
      <t>コウジ</t>
    </rPh>
    <rPh sb="69" eb="72">
      <t>セッキョクテキ</t>
    </rPh>
    <rPh sb="73" eb="74">
      <t>オコ</t>
    </rPh>
    <rPh sb="82" eb="84">
      <t>ロウスイ</t>
    </rPh>
    <rPh sb="84" eb="85">
      <t>リョウ</t>
    </rPh>
    <rPh sb="86" eb="88">
      <t>ゲンショウ</t>
    </rPh>
    <rPh sb="94" eb="96">
      <t>ユウシュウ</t>
    </rPh>
    <rPh sb="96" eb="97">
      <t>リツ</t>
    </rPh>
    <rPh sb="98" eb="100">
      <t>ジョウショウ</t>
    </rPh>
    <rPh sb="112" eb="114">
      <t>セッスイ</t>
    </rPh>
    <rPh sb="114" eb="116">
      <t>ケイコウ</t>
    </rPh>
    <rPh sb="117" eb="118">
      <t>ツヨ</t>
    </rPh>
    <rPh sb="124" eb="126">
      <t>キュウスイ</t>
    </rPh>
    <rPh sb="126" eb="128">
      <t>スイリョウ</t>
    </rPh>
    <rPh sb="129" eb="130">
      <t>ノ</t>
    </rPh>
    <rPh sb="133" eb="135">
      <t>キュウスイ</t>
    </rPh>
    <rPh sb="135" eb="137">
      <t>シュウエキ</t>
    </rPh>
    <rPh sb="138" eb="140">
      <t>ゲンショウ</t>
    </rPh>
    <rPh sb="141" eb="142">
      <t>ツヅ</t>
    </rPh>
    <rPh sb="148" eb="150">
      <t>ヘイセイ</t>
    </rPh>
    <rPh sb="152" eb="153">
      <t>ネン</t>
    </rPh>
    <rPh sb="153" eb="154">
      <t>ド</t>
    </rPh>
    <rPh sb="159" eb="161">
      <t>リョウキン</t>
    </rPh>
    <rPh sb="161" eb="163">
      <t>カイテイ</t>
    </rPh>
    <rPh sb="164" eb="165">
      <t>ツヅ</t>
    </rPh>
    <rPh sb="169" eb="170">
      <t>ネン</t>
    </rPh>
    <rPh sb="170" eb="171">
      <t>ド</t>
    </rPh>
    <rPh sb="173" eb="174">
      <t>サラ</t>
    </rPh>
    <rPh sb="179" eb="181">
      <t>リョウキン</t>
    </rPh>
    <rPh sb="181" eb="183">
      <t>カイテイ</t>
    </rPh>
    <rPh sb="184" eb="185">
      <t>オコ</t>
    </rPh>
    <rPh sb="191" eb="193">
      <t>キュウスイ</t>
    </rPh>
    <rPh sb="193" eb="195">
      <t>スイリョウ</t>
    </rPh>
    <rPh sb="196" eb="197">
      <t>ノ</t>
    </rPh>
    <rPh sb="204" eb="206">
      <t>キュウスイ</t>
    </rPh>
    <rPh sb="206" eb="208">
      <t>シュウエキ</t>
    </rPh>
    <rPh sb="209" eb="210">
      <t>ヨコ</t>
    </rPh>
    <rPh sb="217" eb="219">
      <t>ハイスイ</t>
    </rPh>
    <rPh sb="219" eb="220">
      <t>ジョウ</t>
    </rPh>
    <rPh sb="220" eb="222">
      <t>ケンセツ</t>
    </rPh>
    <rPh sb="223" eb="224">
      <t>トモナ</t>
    </rPh>
    <rPh sb="225" eb="227">
      <t>ゲンカ</t>
    </rPh>
    <rPh sb="227" eb="229">
      <t>ショウキャク</t>
    </rPh>
    <rPh sb="229" eb="230">
      <t>ヒ</t>
    </rPh>
    <rPh sb="234" eb="235">
      <t>トモナ</t>
    </rPh>
    <rPh sb="237" eb="239">
      <t>ケイエイ</t>
    </rPh>
    <rPh sb="240" eb="242">
      <t>アッパク</t>
    </rPh>
    <rPh sb="246" eb="248">
      <t>ジョウタイ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</si>
</sst>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2.82</c:v>
                </c:pt>
                <c:pt idx="1">
                  <c:v>2.15</c:v>
                </c:pt>
                <c:pt idx="2">
                  <c:v>1.4</c:v>
                </c:pt>
                <c:pt idx="3">
                  <c:v>2.02</c:v>
                </c:pt>
                <c:pt idx="4">
                  <c:v>1.56</c:v>
                </c:pt>
              </c:numCache>
            </c:numRef>
          </c:val>
          <c:extLst xmlns:c16r2="http://schemas.microsoft.com/office/drawing/2015/06/chart">
            <c:ext xmlns:c16="http://schemas.microsoft.com/office/drawing/2014/chart" uri="{C3380CC4-5D6E-409C-BE32-E72D297353CC}">
              <c16:uniqueId val="{00000000-AAA0-4352-9658-D53C579ABADC}"/>
            </c:ext>
          </c:extLst>
        </c:ser>
        <c:dLbls>
          <c:showLegendKey val="0"/>
          <c:showVal val="0"/>
          <c:showCatName val="0"/>
          <c:showSerName val="0"/>
          <c:showPercent val="0"/>
          <c:showBubbleSize val="0"/>
        </c:dLbls>
        <c:gapWidth val="150"/>
        <c:axId val="150756352"/>
        <c:axId val="1507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AA0-4352-9658-D53C579ABADC}"/>
            </c:ext>
          </c:extLst>
        </c:ser>
        <c:dLbls>
          <c:showLegendKey val="0"/>
          <c:showVal val="0"/>
          <c:showCatName val="0"/>
          <c:showSerName val="0"/>
          <c:showPercent val="0"/>
          <c:showBubbleSize val="0"/>
        </c:dLbls>
        <c:marker val="1"/>
        <c:smooth val="0"/>
        <c:axId val="150756352"/>
        <c:axId val="150770816"/>
      </c:lineChart>
      <c:dateAx>
        <c:axId val="150756352"/>
        <c:scaling>
          <c:orientation val="minMax"/>
        </c:scaling>
        <c:delete val="1"/>
        <c:axPos val="b"/>
        <c:numFmt formatCode="ge" sourceLinked="1"/>
        <c:majorTickMark val="none"/>
        <c:minorTickMark val="none"/>
        <c:tickLblPos val="none"/>
        <c:crossAx val="150770816"/>
        <c:crosses val="autoZero"/>
        <c:auto val="1"/>
        <c:lblOffset val="100"/>
        <c:baseTimeUnit val="years"/>
      </c:dateAx>
      <c:valAx>
        <c:axId val="1507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58.22</c:v>
                </c:pt>
                <c:pt idx="1">
                  <c:v>57.79</c:v>
                </c:pt>
                <c:pt idx="2">
                  <c:v>54.88</c:v>
                </c:pt>
                <c:pt idx="3">
                  <c:v>53.35</c:v>
                </c:pt>
                <c:pt idx="4">
                  <c:v>49.2</c:v>
                </c:pt>
              </c:numCache>
            </c:numRef>
          </c:val>
          <c:extLst xmlns:c16r2="http://schemas.microsoft.com/office/drawing/2015/06/chart">
            <c:ext xmlns:c16="http://schemas.microsoft.com/office/drawing/2014/chart" uri="{C3380CC4-5D6E-409C-BE32-E72D297353CC}">
              <c16:uniqueId val="{00000000-562A-4DD1-B5FE-510FB49B359A}"/>
            </c:ext>
          </c:extLst>
        </c:ser>
        <c:dLbls>
          <c:showLegendKey val="0"/>
          <c:showVal val="0"/>
          <c:showCatName val="0"/>
          <c:showSerName val="0"/>
          <c:showPercent val="0"/>
          <c:showBubbleSize val="0"/>
        </c:dLbls>
        <c:gapWidth val="150"/>
        <c:axId val="153828352"/>
        <c:axId val="1538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62A-4DD1-B5FE-510FB49B359A}"/>
            </c:ext>
          </c:extLst>
        </c:ser>
        <c:dLbls>
          <c:showLegendKey val="0"/>
          <c:showVal val="0"/>
          <c:showCatName val="0"/>
          <c:showSerName val="0"/>
          <c:showPercent val="0"/>
          <c:showBubbleSize val="0"/>
        </c:dLbls>
        <c:marker val="1"/>
        <c:smooth val="0"/>
        <c:axId val="153828352"/>
        <c:axId val="153842816"/>
      </c:lineChart>
      <c:dateAx>
        <c:axId val="153828352"/>
        <c:scaling>
          <c:orientation val="minMax"/>
        </c:scaling>
        <c:delete val="1"/>
        <c:axPos val="b"/>
        <c:numFmt formatCode="ge" sourceLinked="1"/>
        <c:majorTickMark val="none"/>
        <c:minorTickMark val="none"/>
        <c:tickLblPos val="none"/>
        <c:crossAx val="153842816"/>
        <c:crosses val="autoZero"/>
        <c:auto val="1"/>
        <c:lblOffset val="100"/>
        <c:baseTimeUnit val="years"/>
      </c:dateAx>
      <c:valAx>
        <c:axId val="1538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79.819999999999993</c:v>
                </c:pt>
                <c:pt idx="1">
                  <c:v>78.05</c:v>
                </c:pt>
                <c:pt idx="2">
                  <c:v>80.900000000000006</c:v>
                </c:pt>
                <c:pt idx="3">
                  <c:v>83.2</c:v>
                </c:pt>
                <c:pt idx="4">
                  <c:v>88.35</c:v>
                </c:pt>
              </c:numCache>
            </c:numRef>
          </c:val>
          <c:extLst xmlns:c16r2="http://schemas.microsoft.com/office/drawing/2015/06/chart">
            <c:ext xmlns:c16="http://schemas.microsoft.com/office/drawing/2014/chart" uri="{C3380CC4-5D6E-409C-BE32-E72D297353CC}">
              <c16:uniqueId val="{00000000-CFA5-47C6-AEC6-4BD89534D8D4}"/>
            </c:ext>
          </c:extLst>
        </c:ser>
        <c:dLbls>
          <c:showLegendKey val="0"/>
          <c:showVal val="0"/>
          <c:showCatName val="0"/>
          <c:showSerName val="0"/>
          <c:showPercent val="0"/>
          <c:showBubbleSize val="0"/>
        </c:dLbls>
        <c:gapWidth val="150"/>
        <c:axId val="153551232"/>
        <c:axId val="1535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FA5-47C6-AEC6-4BD89534D8D4}"/>
            </c:ext>
          </c:extLst>
        </c:ser>
        <c:dLbls>
          <c:showLegendKey val="0"/>
          <c:showVal val="0"/>
          <c:showCatName val="0"/>
          <c:showSerName val="0"/>
          <c:showPercent val="0"/>
          <c:showBubbleSize val="0"/>
        </c:dLbls>
        <c:marker val="1"/>
        <c:smooth val="0"/>
        <c:axId val="153551232"/>
        <c:axId val="153552384"/>
      </c:lineChart>
      <c:dateAx>
        <c:axId val="153551232"/>
        <c:scaling>
          <c:orientation val="minMax"/>
        </c:scaling>
        <c:delete val="1"/>
        <c:axPos val="b"/>
        <c:numFmt formatCode="ge" sourceLinked="1"/>
        <c:majorTickMark val="none"/>
        <c:minorTickMark val="none"/>
        <c:tickLblPos val="none"/>
        <c:crossAx val="153552384"/>
        <c:crosses val="autoZero"/>
        <c:auto val="1"/>
        <c:lblOffset val="100"/>
        <c:baseTimeUnit val="years"/>
      </c:dateAx>
      <c:valAx>
        <c:axId val="1535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117.7</c:v>
                </c:pt>
                <c:pt idx="1">
                  <c:v>106.76</c:v>
                </c:pt>
                <c:pt idx="2">
                  <c:v>106.63</c:v>
                </c:pt>
                <c:pt idx="3">
                  <c:v>109.04</c:v>
                </c:pt>
                <c:pt idx="4">
                  <c:v>104.74</c:v>
                </c:pt>
              </c:numCache>
            </c:numRef>
          </c:val>
          <c:extLst xmlns:c16r2="http://schemas.microsoft.com/office/drawing/2015/06/chart">
            <c:ext xmlns:c16="http://schemas.microsoft.com/office/drawing/2014/chart" uri="{C3380CC4-5D6E-409C-BE32-E72D297353CC}">
              <c16:uniqueId val="{00000000-5A01-4C38-BF47-57FEB4CE8DBA}"/>
            </c:ext>
          </c:extLst>
        </c:ser>
        <c:dLbls>
          <c:showLegendKey val="0"/>
          <c:showVal val="0"/>
          <c:showCatName val="0"/>
          <c:showSerName val="0"/>
          <c:showPercent val="0"/>
          <c:showBubbleSize val="0"/>
        </c:dLbls>
        <c:gapWidth val="150"/>
        <c:axId val="150998400"/>
        <c:axId val="1510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A01-4C38-BF47-57FEB4CE8DBA}"/>
            </c:ext>
          </c:extLst>
        </c:ser>
        <c:dLbls>
          <c:showLegendKey val="0"/>
          <c:showVal val="0"/>
          <c:showCatName val="0"/>
          <c:showSerName val="0"/>
          <c:showPercent val="0"/>
          <c:showBubbleSize val="0"/>
        </c:dLbls>
        <c:marker val="1"/>
        <c:smooth val="0"/>
        <c:axId val="150998400"/>
        <c:axId val="151012864"/>
      </c:lineChart>
      <c:dateAx>
        <c:axId val="150998400"/>
        <c:scaling>
          <c:orientation val="minMax"/>
        </c:scaling>
        <c:delete val="1"/>
        <c:axPos val="b"/>
        <c:numFmt formatCode="ge" sourceLinked="1"/>
        <c:majorTickMark val="none"/>
        <c:minorTickMark val="none"/>
        <c:tickLblPos val="none"/>
        <c:crossAx val="151012864"/>
        <c:crosses val="autoZero"/>
        <c:auto val="1"/>
        <c:lblOffset val="100"/>
        <c:baseTimeUnit val="years"/>
      </c:dateAx>
      <c:valAx>
        <c:axId val="15101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46.51</c:v>
                </c:pt>
                <c:pt idx="1">
                  <c:v>46.09</c:v>
                </c:pt>
                <c:pt idx="2">
                  <c:v>46.82</c:v>
                </c:pt>
                <c:pt idx="3">
                  <c:v>37.81</c:v>
                </c:pt>
                <c:pt idx="4">
                  <c:v>38.340000000000003</c:v>
                </c:pt>
              </c:numCache>
            </c:numRef>
          </c:val>
          <c:extLst xmlns:c16r2="http://schemas.microsoft.com/office/drawing/2015/06/chart">
            <c:ext xmlns:c16="http://schemas.microsoft.com/office/drawing/2014/chart" uri="{C3380CC4-5D6E-409C-BE32-E72D297353CC}">
              <c16:uniqueId val="{00000000-21CF-49ED-BB2B-542F9FAC5322}"/>
            </c:ext>
          </c:extLst>
        </c:ser>
        <c:dLbls>
          <c:showLegendKey val="0"/>
          <c:showVal val="0"/>
          <c:showCatName val="0"/>
          <c:showSerName val="0"/>
          <c:showPercent val="0"/>
          <c:showBubbleSize val="0"/>
        </c:dLbls>
        <c:gapWidth val="150"/>
        <c:axId val="151048192"/>
        <c:axId val="1510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1CF-49ED-BB2B-542F9FAC5322}"/>
            </c:ext>
          </c:extLst>
        </c:ser>
        <c:dLbls>
          <c:showLegendKey val="0"/>
          <c:showVal val="0"/>
          <c:showCatName val="0"/>
          <c:showSerName val="0"/>
          <c:showPercent val="0"/>
          <c:showBubbleSize val="0"/>
        </c:dLbls>
        <c:marker val="1"/>
        <c:smooth val="0"/>
        <c:axId val="151048192"/>
        <c:axId val="151050112"/>
      </c:lineChart>
      <c:dateAx>
        <c:axId val="151048192"/>
        <c:scaling>
          <c:orientation val="minMax"/>
        </c:scaling>
        <c:delete val="1"/>
        <c:axPos val="b"/>
        <c:numFmt formatCode="ge" sourceLinked="1"/>
        <c:majorTickMark val="none"/>
        <c:minorTickMark val="none"/>
        <c:tickLblPos val="none"/>
        <c:crossAx val="151050112"/>
        <c:crosses val="autoZero"/>
        <c:auto val="1"/>
        <c:lblOffset val="100"/>
        <c:baseTimeUnit val="years"/>
      </c:dateAx>
      <c:valAx>
        <c:axId val="1510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0.35</c:v>
                </c:pt>
                <c:pt idx="1">
                  <c:v>0.35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696-41DD-BCB6-001E696FFBEE}"/>
            </c:ext>
          </c:extLst>
        </c:ser>
        <c:dLbls>
          <c:showLegendKey val="0"/>
          <c:showVal val="0"/>
          <c:showCatName val="0"/>
          <c:showSerName val="0"/>
          <c:showPercent val="0"/>
          <c:showBubbleSize val="0"/>
        </c:dLbls>
        <c:gapWidth val="150"/>
        <c:axId val="151082880"/>
        <c:axId val="15109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696-41DD-BCB6-001E696FFBEE}"/>
            </c:ext>
          </c:extLst>
        </c:ser>
        <c:dLbls>
          <c:showLegendKey val="0"/>
          <c:showVal val="0"/>
          <c:showCatName val="0"/>
          <c:showSerName val="0"/>
          <c:showPercent val="0"/>
          <c:showBubbleSize val="0"/>
        </c:dLbls>
        <c:marker val="1"/>
        <c:smooth val="0"/>
        <c:axId val="151082880"/>
        <c:axId val="151093248"/>
      </c:lineChart>
      <c:dateAx>
        <c:axId val="151082880"/>
        <c:scaling>
          <c:orientation val="minMax"/>
        </c:scaling>
        <c:delete val="1"/>
        <c:axPos val="b"/>
        <c:numFmt formatCode="ge" sourceLinked="1"/>
        <c:majorTickMark val="none"/>
        <c:minorTickMark val="none"/>
        <c:tickLblPos val="none"/>
        <c:crossAx val="151093248"/>
        <c:crosses val="autoZero"/>
        <c:auto val="1"/>
        <c:lblOffset val="100"/>
        <c:baseTimeUnit val="years"/>
      </c:dateAx>
      <c:valAx>
        <c:axId val="1510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A0-448D-9D6C-592E327CA54D}"/>
            </c:ext>
          </c:extLst>
        </c:ser>
        <c:dLbls>
          <c:showLegendKey val="0"/>
          <c:showVal val="0"/>
          <c:showCatName val="0"/>
          <c:showSerName val="0"/>
          <c:showPercent val="0"/>
          <c:showBubbleSize val="0"/>
        </c:dLbls>
        <c:gapWidth val="150"/>
        <c:axId val="151112704"/>
        <c:axId val="1521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4A0-448D-9D6C-592E327CA54D}"/>
            </c:ext>
          </c:extLst>
        </c:ser>
        <c:dLbls>
          <c:showLegendKey val="0"/>
          <c:showVal val="0"/>
          <c:showCatName val="0"/>
          <c:showSerName val="0"/>
          <c:showPercent val="0"/>
          <c:showBubbleSize val="0"/>
        </c:dLbls>
        <c:marker val="1"/>
        <c:smooth val="0"/>
        <c:axId val="151112704"/>
        <c:axId val="152179840"/>
      </c:lineChart>
      <c:dateAx>
        <c:axId val="151112704"/>
        <c:scaling>
          <c:orientation val="minMax"/>
        </c:scaling>
        <c:delete val="1"/>
        <c:axPos val="b"/>
        <c:numFmt formatCode="ge" sourceLinked="1"/>
        <c:majorTickMark val="none"/>
        <c:minorTickMark val="none"/>
        <c:tickLblPos val="none"/>
        <c:crossAx val="152179840"/>
        <c:crosses val="autoZero"/>
        <c:auto val="1"/>
        <c:lblOffset val="100"/>
        <c:baseTimeUnit val="years"/>
      </c:dateAx>
      <c:valAx>
        <c:axId val="15217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2319.0100000000002</c:v>
                </c:pt>
                <c:pt idx="1">
                  <c:v>327.62</c:v>
                </c:pt>
                <c:pt idx="2">
                  <c:v>989.08</c:v>
                </c:pt>
                <c:pt idx="3">
                  <c:v>500.03</c:v>
                </c:pt>
                <c:pt idx="4">
                  <c:v>486.43</c:v>
                </c:pt>
              </c:numCache>
            </c:numRef>
          </c:val>
          <c:extLst xmlns:c16r2="http://schemas.microsoft.com/office/drawing/2015/06/chart">
            <c:ext xmlns:c16="http://schemas.microsoft.com/office/drawing/2014/chart" uri="{C3380CC4-5D6E-409C-BE32-E72D297353CC}">
              <c16:uniqueId val="{00000000-04A6-490C-B975-1808FCD0588B}"/>
            </c:ext>
          </c:extLst>
        </c:ser>
        <c:dLbls>
          <c:showLegendKey val="0"/>
          <c:showVal val="0"/>
          <c:showCatName val="0"/>
          <c:showSerName val="0"/>
          <c:showPercent val="0"/>
          <c:showBubbleSize val="0"/>
        </c:dLbls>
        <c:gapWidth val="150"/>
        <c:axId val="152198528"/>
        <c:axId val="1522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04A6-490C-B975-1808FCD0588B}"/>
            </c:ext>
          </c:extLst>
        </c:ser>
        <c:dLbls>
          <c:showLegendKey val="0"/>
          <c:showVal val="0"/>
          <c:showCatName val="0"/>
          <c:showSerName val="0"/>
          <c:showPercent val="0"/>
          <c:showBubbleSize val="0"/>
        </c:dLbls>
        <c:marker val="1"/>
        <c:smooth val="0"/>
        <c:axId val="152198528"/>
        <c:axId val="152221184"/>
      </c:lineChart>
      <c:dateAx>
        <c:axId val="152198528"/>
        <c:scaling>
          <c:orientation val="minMax"/>
        </c:scaling>
        <c:delete val="1"/>
        <c:axPos val="b"/>
        <c:numFmt formatCode="ge" sourceLinked="1"/>
        <c:majorTickMark val="none"/>
        <c:minorTickMark val="none"/>
        <c:tickLblPos val="none"/>
        <c:crossAx val="152221184"/>
        <c:crosses val="autoZero"/>
        <c:auto val="1"/>
        <c:lblOffset val="100"/>
        <c:baseTimeUnit val="years"/>
      </c:dateAx>
      <c:valAx>
        <c:axId val="15222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601.94000000000005</c:v>
                </c:pt>
                <c:pt idx="1">
                  <c:v>636.6</c:v>
                </c:pt>
                <c:pt idx="2">
                  <c:v>910.47</c:v>
                </c:pt>
                <c:pt idx="3">
                  <c:v>1129</c:v>
                </c:pt>
                <c:pt idx="4">
                  <c:v>1050.8399999999999</c:v>
                </c:pt>
              </c:numCache>
            </c:numRef>
          </c:val>
          <c:extLst xmlns:c16r2="http://schemas.microsoft.com/office/drawing/2015/06/chart">
            <c:ext xmlns:c16="http://schemas.microsoft.com/office/drawing/2014/chart" uri="{C3380CC4-5D6E-409C-BE32-E72D297353CC}">
              <c16:uniqueId val="{00000000-2C8A-4F61-AC4D-DEBF6FA7AA29}"/>
            </c:ext>
          </c:extLst>
        </c:ser>
        <c:dLbls>
          <c:showLegendKey val="0"/>
          <c:showVal val="0"/>
          <c:showCatName val="0"/>
          <c:showSerName val="0"/>
          <c:showPercent val="0"/>
          <c:showBubbleSize val="0"/>
        </c:dLbls>
        <c:gapWidth val="150"/>
        <c:axId val="152326144"/>
        <c:axId val="1523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2C8A-4F61-AC4D-DEBF6FA7AA29}"/>
            </c:ext>
          </c:extLst>
        </c:ser>
        <c:dLbls>
          <c:showLegendKey val="0"/>
          <c:showVal val="0"/>
          <c:showCatName val="0"/>
          <c:showSerName val="0"/>
          <c:showPercent val="0"/>
          <c:showBubbleSize val="0"/>
        </c:dLbls>
        <c:marker val="1"/>
        <c:smooth val="0"/>
        <c:axId val="152326144"/>
        <c:axId val="152328064"/>
      </c:lineChart>
      <c:dateAx>
        <c:axId val="152326144"/>
        <c:scaling>
          <c:orientation val="minMax"/>
        </c:scaling>
        <c:delete val="1"/>
        <c:axPos val="b"/>
        <c:numFmt formatCode="ge" sourceLinked="1"/>
        <c:majorTickMark val="none"/>
        <c:minorTickMark val="none"/>
        <c:tickLblPos val="none"/>
        <c:crossAx val="152328064"/>
        <c:crosses val="autoZero"/>
        <c:auto val="1"/>
        <c:lblOffset val="100"/>
        <c:baseTimeUnit val="years"/>
      </c:dateAx>
      <c:valAx>
        <c:axId val="15232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107.29</c:v>
                </c:pt>
                <c:pt idx="1">
                  <c:v>101.34</c:v>
                </c:pt>
                <c:pt idx="2">
                  <c:v>98.54</c:v>
                </c:pt>
                <c:pt idx="3">
                  <c:v>96.67</c:v>
                </c:pt>
                <c:pt idx="4">
                  <c:v>95.83</c:v>
                </c:pt>
              </c:numCache>
            </c:numRef>
          </c:val>
          <c:extLst xmlns:c16r2="http://schemas.microsoft.com/office/drawing/2015/06/chart">
            <c:ext xmlns:c16="http://schemas.microsoft.com/office/drawing/2014/chart" uri="{C3380CC4-5D6E-409C-BE32-E72D297353CC}">
              <c16:uniqueId val="{00000000-1048-4D23-8EC9-C8B2F76CEC24}"/>
            </c:ext>
          </c:extLst>
        </c:ser>
        <c:dLbls>
          <c:showLegendKey val="0"/>
          <c:showVal val="0"/>
          <c:showCatName val="0"/>
          <c:showSerName val="0"/>
          <c:showPercent val="0"/>
          <c:showBubbleSize val="0"/>
        </c:dLbls>
        <c:gapWidth val="150"/>
        <c:axId val="152369792"/>
        <c:axId val="1534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1048-4D23-8EC9-C8B2F76CEC24}"/>
            </c:ext>
          </c:extLst>
        </c:ser>
        <c:dLbls>
          <c:showLegendKey val="0"/>
          <c:showVal val="0"/>
          <c:showCatName val="0"/>
          <c:showSerName val="0"/>
          <c:showPercent val="0"/>
          <c:showBubbleSize val="0"/>
        </c:dLbls>
        <c:marker val="1"/>
        <c:smooth val="0"/>
        <c:axId val="152369792"/>
        <c:axId val="153498368"/>
      </c:lineChart>
      <c:dateAx>
        <c:axId val="152369792"/>
        <c:scaling>
          <c:orientation val="minMax"/>
        </c:scaling>
        <c:delete val="1"/>
        <c:axPos val="b"/>
        <c:numFmt formatCode="ge" sourceLinked="1"/>
        <c:majorTickMark val="none"/>
        <c:minorTickMark val="none"/>
        <c:tickLblPos val="none"/>
        <c:crossAx val="153498368"/>
        <c:crosses val="autoZero"/>
        <c:auto val="1"/>
        <c:lblOffset val="100"/>
        <c:baseTimeUnit val="years"/>
      </c:dateAx>
      <c:valAx>
        <c:axId val="153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106.34</c:v>
                </c:pt>
                <c:pt idx="1">
                  <c:v>113.57</c:v>
                </c:pt>
                <c:pt idx="2">
                  <c:v>117.23</c:v>
                </c:pt>
                <c:pt idx="3">
                  <c:v>119.52</c:v>
                </c:pt>
                <c:pt idx="4">
                  <c:v>136.82</c:v>
                </c:pt>
              </c:numCache>
            </c:numRef>
          </c:val>
          <c:extLst xmlns:c16r2="http://schemas.microsoft.com/office/drawing/2015/06/chart">
            <c:ext xmlns:c16="http://schemas.microsoft.com/office/drawing/2014/chart" uri="{C3380CC4-5D6E-409C-BE32-E72D297353CC}">
              <c16:uniqueId val="{00000000-DBAC-4BB0-88D6-8279E443E0ED}"/>
            </c:ext>
          </c:extLst>
        </c:ser>
        <c:dLbls>
          <c:showLegendKey val="0"/>
          <c:showVal val="0"/>
          <c:showCatName val="0"/>
          <c:showSerName val="0"/>
          <c:showPercent val="0"/>
          <c:showBubbleSize val="0"/>
        </c:dLbls>
        <c:gapWidth val="150"/>
        <c:axId val="153512576"/>
        <c:axId val="1535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BAC-4BB0-88D6-8279E443E0ED}"/>
            </c:ext>
          </c:extLst>
        </c:ser>
        <c:dLbls>
          <c:showLegendKey val="0"/>
          <c:showVal val="0"/>
          <c:showCatName val="0"/>
          <c:showSerName val="0"/>
          <c:showPercent val="0"/>
          <c:showBubbleSize val="0"/>
        </c:dLbls>
        <c:marker val="1"/>
        <c:smooth val="0"/>
        <c:axId val="153512576"/>
        <c:axId val="153539328"/>
      </c:lineChart>
      <c:dateAx>
        <c:axId val="153512576"/>
        <c:scaling>
          <c:orientation val="minMax"/>
        </c:scaling>
        <c:delete val="1"/>
        <c:axPos val="b"/>
        <c:numFmt formatCode="ge" sourceLinked="1"/>
        <c:majorTickMark val="none"/>
        <c:minorTickMark val="none"/>
        <c:tickLblPos val="none"/>
        <c:crossAx val="153539328"/>
        <c:crosses val="autoZero"/>
        <c:auto val="1"/>
        <c:lblOffset val="100"/>
        <c:baseTimeUnit val="years"/>
      </c:dateAx>
      <c:valAx>
        <c:axId val="1535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中央市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30816</v>
      </c>
      <c r="AM8" s="64"/>
      <c r="AN8" s="64"/>
      <c r="AO8" s="64"/>
      <c r="AP8" s="64"/>
      <c r="AQ8" s="64"/>
      <c r="AR8" s="64"/>
      <c r="AS8" s="64"/>
      <c r="AT8" s="60">
        <f>データ!$S$6</f>
        <v>31.69</v>
      </c>
      <c r="AU8" s="61"/>
      <c r="AV8" s="61"/>
      <c r="AW8" s="61"/>
      <c r="AX8" s="61"/>
      <c r="AY8" s="61"/>
      <c r="AZ8" s="61"/>
      <c r="BA8" s="61"/>
      <c r="BB8" s="63">
        <f>データ!$T$6</f>
        <v>972.42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36.700000000000003</v>
      </c>
      <c r="J10" s="61"/>
      <c r="K10" s="61"/>
      <c r="L10" s="61"/>
      <c r="M10" s="61"/>
      <c r="N10" s="61"/>
      <c r="O10" s="62"/>
      <c r="P10" s="63">
        <f>データ!$P$6</f>
        <v>100</v>
      </c>
      <c r="Q10" s="63"/>
      <c r="R10" s="63"/>
      <c r="S10" s="63"/>
      <c r="T10" s="63"/>
      <c r="U10" s="63"/>
      <c r="V10" s="63"/>
      <c r="W10" s="64">
        <f>データ!$Q$6</f>
        <v>2313</v>
      </c>
      <c r="X10" s="64"/>
      <c r="Y10" s="64"/>
      <c r="Z10" s="64"/>
      <c r="AA10" s="64"/>
      <c r="AB10" s="64"/>
      <c r="AC10" s="64"/>
      <c r="AD10" s="2"/>
      <c r="AE10" s="2"/>
      <c r="AF10" s="2"/>
      <c r="AG10" s="2"/>
      <c r="AH10" s="4"/>
      <c r="AI10" s="4"/>
      <c r="AJ10" s="4"/>
      <c r="AK10" s="4"/>
      <c r="AL10" s="64">
        <f>データ!$U$6</f>
        <v>16712</v>
      </c>
      <c r="AM10" s="64"/>
      <c r="AN10" s="64"/>
      <c r="AO10" s="64"/>
      <c r="AP10" s="64"/>
      <c r="AQ10" s="64"/>
      <c r="AR10" s="64"/>
      <c r="AS10" s="64"/>
      <c r="AT10" s="60">
        <f>データ!$V$6</f>
        <v>7.7</v>
      </c>
      <c r="AU10" s="61"/>
      <c r="AV10" s="61"/>
      <c r="AW10" s="61"/>
      <c r="AX10" s="61"/>
      <c r="AY10" s="61"/>
      <c r="AZ10" s="61"/>
      <c r="BA10" s="61"/>
      <c r="BB10" s="63">
        <f>データ!$W$6</f>
        <v>2170.39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119</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ahcNSKTBDBM6VjTyKJ5zYOHnUMP5uj2Q/a+fBJCzbF7Ywyb9mtvy0Ir4z0WjfpTi9ZPrUODR2OVjeGctayBPg==" saltValue="H375E4qwehVpnR1U9xxb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192147</v>
      </c>
      <c r="D6" s="33">
        <f t="shared" si="3"/>
        <v>46</v>
      </c>
      <c r="E6" s="33">
        <f t="shared" si="3"/>
        <v>1</v>
      </c>
      <c r="F6" s="33">
        <f t="shared" si="3"/>
        <v>0</v>
      </c>
      <c r="G6" s="33">
        <f t="shared" si="3"/>
        <v>1</v>
      </c>
      <c r="H6" s="33" t="str">
        <f t="shared" si="3"/>
        <v>山梨県　中央市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36.700000000000003</v>
      </c>
      <c r="P6" s="34">
        <f t="shared" si="3"/>
        <v>100</v>
      </c>
      <c r="Q6" s="34">
        <f t="shared" si="3"/>
        <v>2313</v>
      </c>
      <c r="R6" s="34">
        <f t="shared" si="3"/>
        <v>30816</v>
      </c>
      <c r="S6" s="34">
        <f t="shared" si="3"/>
        <v>31.69</v>
      </c>
      <c r="T6" s="34">
        <f t="shared" si="3"/>
        <v>972.42</v>
      </c>
      <c r="U6" s="34">
        <f t="shared" si="3"/>
        <v>16712</v>
      </c>
      <c r="V6" s="34">
        <f t="shared" si="3"/>
        <v>7.7</v>
      </c>
      <c r="W6" s="34">
        <f t="shared" si="3"/>
        <v>2170.39</v>
      </c>
      <c r="X6" s="35">
        <f>IF(X7="",NA(),X7)</f>
        <v>117.7</v>
      </c>
      <c r="Y6" s="35">
        <f t="shared" ref="Y6:AG6" si="4">IF(Y7="",NA(),Y7)</f>
        <v>106.76</v>
      </c>
      <c r="Z6" s="35">
        <f t="shared" si="4"/>
        <v>106.63</v>
      </c>
      <c r="AA6" s="35">
        <f t="shared" si="4"/>
        <v>109.04</v>
      </c>
      <c r="AB6" s="35">
        <f t="shared" si="4"/>
        <v>104.74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2319.0100000000002</v>
      </c>
      <c r="AU6" s="35">
        <f t="shared" ref="AU6:BC6" si="6">IF(AU7="",NA(),AU7)</f>
        <v>327.62</v>
      </c>
      <c r="AV6" s="35">
        <f t="shared" si="6"/>
        <v>989.08</v>
      </c>
      <c r="AW6" s="35">
        <f t="shared" si="6"/>
        <v>500.03</v>
      </c>
      <c r="AX6" s="35">
        <f t="shared" si="6"/>
        <v>486.43</v>
      </c>
      <c r="AY6" s="35">
        <f t="shared" si="6"/>
        <v>963.24</v>
      </c>
      <c r="AZ6" s="35">
        <f t="shared" si="6"/>
        <v>381.53</v>
      </c>
      <c r="BA6" s="35">
        <f t="shared" si="6"/>
        <v>391.54</v>
      </c>
      <c r="BB6" s="35">
        <f t="shared" si="6"/>
        <v>384.34</v>
      </c>
      <c r="BC6" s="35">
        <f t="shared" si="6"/>
        <v>359.47</v>
      </c>
      <c r="BD6" s="34" t="str">
        <f>IF(BD7="","",IF(BD7="-","【-】","【"&amp;SUBSTITUTE(TEXT(BD7,"#,##0.00"),"-","△")&amp;"】"))</f>
        <v>【264.34】</v>
      </c>
      <c r="BE6" s="35">
        <f>IF(BE7="",NA(),BE7)</f>
        <v>601.94000000000005</v>
      </c>
      <c r="BF6" s="35">
        <f t="shared" ref="BF6:BN6" si="7">IF(BF7="",NA(),BF7)</f>
        <v>636.6</v>
      </c>
      <c r="BG6" s="35">
        <f t="shared" si="7"/>
        <v>910.47</v>
      </c>
      <c r="BH6" s="35">
        <f t="shared" si="7"/>
        <v>1129</v>
      </c>
      <c r="BI6" s="35">
        <f t="shared" si="7"/>
        <v>1050.8399999999999</v>
      </c>
      <c r="BJ6" s="35">
        <f t="shared" si="7"/>
        <v>400.38</v>
      </c>
      <c r="BK6" s="35">
        <f t="shared" si="7"/>
        <v>393.27</v>
      </c>
      <c r="BL6" s="35">
        <f t="shared" si="7"/>
        <v>386.97</v>
      </c>
      <c r="BM6" s="35">
        <f t="shared" si="7"/>
        <v>380.58</v>
      </c>
      <c r="BN6" s="35">
        <f t="shared" si="7"/>
        <v>401.79</v>
      </c>
      <c r="BO6" s="34" t="str">
        <f>IF(BO7="","",IF(BO7="-","【-】","【"&amp;SUBSTITUTE(TEXT(BO7,"#,##0.00"),"-","△")&amp;"】"))</f>
        <v>【274.27】</v>
      </c>
      <c r="BP6" s="35">
        <f>IF(BP7="",NA(),BP7)</f>
        <v>107.29</v>
      </c>
      <c r="BQ6" s="35">
        <f t="shared" ref="BQ6:BY6" si="8">IF(BQ7="",NA(),BQ7)</f>
        <v>101.34</v>
      </c>
      <c r="BR6" s="35">
        <f t="shared" si="8"/>
        <v>98.54</v>
      </c>
      <c r="BS6" s="35">
        <f t="shared" si="8"/>
        <v>96.67</v>
      </c>
      <c r="BT6" s="35">
        <f t="shared" si="8"/>
        <v>95.83</v>
      </c>
      <c r="BU6" s="35">
        <f t="shared" si="8"/>
        <v>96.56</v>
      </c>
      <c r="BV6" s="35">
        <f t="shared" si="8"/>
        <v>100.47</v>
      </c>
      <c r="BW6" s="35">
        <f t="shared" si="8"/>
        <v>101.72</v>
      </c>
      <c r="BX6" s="35">
        <f t="shared" si="8"/>
        <v>102.38</v>
      </c>
      <c r="BY6" s="35">
        <f t="shared" si="8"/>
        <v>100.12</v>
      </c>
      <c r="BZ6" s="34" t="str">
        <f>IF(BZ7="","",IF(BZ7="-","【-】","【"&amp;SUBSTITUTE(TEXT(BZ7,"#,##0.00"),"-","△")&amp;"】"))</f>
        <v>【104.36】</v>
      </c>
      <c r="CA6" s="35">
        <f>IF(CA7="",NA(),CA7)</f>
        <v>106.34</v>
      </c>
      <c r="CB6" s="35">
        <f t="shared" ref="CB6:CJ6" si="9">IF(CB7="",NA(),CB7)</f>
        <v>113.57</v>
      </c>
      <c r="CC6" s="35">
        <f t="shared" si="9"/>
        <v>117.23</v>
      </c>
      <c r="CD6" s="35">
        <f t="shared" si="9"/>
        <v>119.52</v>
      </c>
      <c r="CE6" s="35">
        <f t="shared" si="9"/>
        <v>136.82</v>
      </c>
      <c r="CF6" s="35">
        <f t="shared" si="9"/>
        <v>177.14</v>
      </c>
      <c r="CG6" s="35">
        <f t="shared" si="9"/>
        <v>169.82</v>
      </c>
      <c r="CH6" s="35">
        <f t="shared" si="9"/>
        <v>168.2</v>
      </c>
      <c r="CI6" s="35">
        <f t="shared" si="9"/>
        <v>168.67</v>
      </c>
      <c r="CJ6" s="35">
        <f t="shared" si="9"/>
        <v>174.97</v>
      </c>
      <c r="CK6" s="34" t="str">
        <f>IF(CK7="","",IF(CK7="-","【-】","【"&amp;SUBSTITUTE(TEXT(CK7,"#,##0.00"),"-","△")&amp;"】"))</f>
        <v>【165.71】</v>
      </c>
      <c r="CL6" s="35">
        <f>IF(CL7="",NA(),CL7)</f>
        <v>58.22</v>
      </c>
      <c r="CM6" s="35">
        <f t="shared" ref="CM6:CU6" si="10">IF(CM7="",NA(),CM7)</f>
        <v>57.79</v>
      </c>
      <c r="CN6" s="35">
        <f t="shared" si="10"/>
        <v>54.88</v>
      </c>
      <c r="CO6" s="35">
        <f t="shared" si="10"/>
        <v>53.35</v>
      </c>
      <c r="CP6" s="35">
        <f t="shared" si="10"/>
        <v>49.2</v>
      </c>
      <c r="CQ6" s="35">
        <f t="shared" si="10"/>
        <v>55.64</v>
      </c>
      <c r="CR6" s="35">
        <f t="shared" si="10"/>
        <v>55.13</v>
      </c>
      <c r="CS6" s="35">
        <f t="shared" si="10"/>
        <v>54.77</v>
      </c>
      <c r="CT6" s="35">
        <f t="shared" si="10"/>
        <v>54.92</v>
      </c>
      <c r="CU6" s="35">
        <f t="shared" si="10"/>
        <v>55.63</v>
      </c>
      <c r="CV6" s="34" t="str">
        <f>IF(CV7="","",IF(CV7="-","【-】","【"&amp;SUBSTITUTE(TEXT(CV7,"#,##0.00"),"-","△")&amp;"】"))</f>
        <v>【60.41】</v>
      </c>
      <c r="CW6" s="35">
        <f>IF(CW7="",NA(),CW7)</f>
        <v>79.819999999999993</v>
      </c>
      <c r="CX6" s="35">
        <f t="shared" ref="CX6:DF6" si="11">IF(CX7="",NA(),CX7)</f>
        <v>78.05</v>
      </c>
      <c r="CY6" s="35">
        <f t="shared" si="11"/>
        <v>80.900000000000006</v>
      </c>
      <c r="CZ6" s="35">
        <f t="shared" si="11"/>
        <v>83.2</v>
      </c>
      <c r="DA6" s="35">
        <f t="shared" si="11"/>
        <v>88.35</v>
      </c>
      <c r="DB6" s="35">
        <f t="shared" si="11"/>
        <v>83.09</v>
      </c>
      <c r="DC6" s="35">
        <f t="shared" si="11"/>
        <v>83</v>
      </c>
      <c r="DD6" s="35">
        <f t="shared" si="11"/>
        <v>82.89</v>
      </c>
      <c r="DE6" s="35">
        <f t="shared" si="11"/>
        <v>82.66</v>
      </c>
      <c r="DF6" s="35">
        <f t="shared" si="11"/>
        <v>82.04</v>
      </c>
      <c r="DG6" s="34" t="str">
        <f>IF(DG7="","",IF(DG7="-","【-】","【"&amp;SUBSTITUTE(TEXT(DG7,"#,##0.00"),"-","△")&amp;"】"))</f>
        <v>【89.93】</v>
      </c>
      <c r="DH6" s="35">
        <f>IF(DH7="",NA(),DH7)</f>
        <v>46.51</v>
      </c>
      <c r="DI6" s="35">
        <f t="shared" ref="DI6:DQ6" si="12">IF(DI7="",NA(),DI7)</f>
        <v>46.09</v>
      </c>
      <c r="DJ6" s="35">
        <f t="shared" si="12"/>
        <v>46.82</v>
      </c>
      <c r="DK6" s="35">
        <f t="shared" si="12"/>
        <v>37.81</v>
      </c>
      <c r="DL6" s="35">
        <f t="shared" si="12"/>
        <v>38.340000000000003</v>
      </c>
      <c r="DM6" s="35">
        <f t="shared" si="12"/>
        <v>39.06</v>
      </c>
      <c r="DN6" s="35">
        <f t="shared" si="12"/>
        <v>46.66</v>
      </c>
      <c r="DO6" s="35">
        <f t="shared" si="12"/>
        <v>47.46</v>
      </c>
      <c r="DP6" s="35">
        <f t="shared" si="12"/>
        <v>48.49</v>
      </c>
      <c r="DQ6" s="35">
        <f t="shared" si="12"/>
        <v>48.05</v>
      </c>
      <c r="DR6" s="34" t="str">
        <f>IF(DR7="","",IF(DR7="-","【-】","【"&amp;SUBSTITUTE(TEXT(DR7,"#,##0.00"),"-","△")&amp;"】"))</f>
        <v>【48.12】</v>
      </c>
      <c r="DS6" s="35">
        <f>IF(DS7="",NA(),DS7)</f>
        <v>0.35</v>
      </c>
      <c r="DT6" s="35">
        <f t="shared" ref="DT6:EB6" si="13">IF(DT7="",NA(),DT7)</f>
        <v>0.35</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2.82</v>
      </c>
      <c r="EE6" s="35">
        <f t="shared" ref="EE6:EM6" si="14">IF(EE7="",NA(),EE7)</f>
        <v>2.15</v>
      </c>
      <c r="EF6" s="35">
        <f t="shared" si="14"/>
        <v>1.4</v>
      </c>
      <c r="EG6" s="35">
        <f t="shared" si="14"/>
        <v>2.02</v>
      </c>
      <c r="EH6" s="35">
        <f t="shared" si="14"/>
        <v>1.56</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192147</v>
      </c>
      <c r="D7" s="37">
        <v>46</v>
      </c>
      <c r="E7" s="37">
        <v>1</v>
      </c>
      <c r="F7" s="37">
        <v>0</v>
      </c>
      <c r="G7" s="37">
        <v>1</v>
      </c>
      <c r="H7" s="37" t="s">
        <v>105</v>
      </c>
      <c r="I7" s="37" t="s">
        <v>106</v>
      </c>
      <c r="J7" s="37" t="s">
        <v>107</v>
      </c>
      <c r="K7" s="37" t="s">
        <v>108</v>
      </c>
      <c r="L7" s="37" t="s">
        <v>109</v>
      </c>
      <c r="M7" s="37" t="s">
        <v>110</v>
      </c>
      <c r="N7" s="38" t="s">
        <v>111</v>
      </c>
      <c r="O7" s="38">
        <v>36.700000000000003</v>
      </c>
      <c r="P7" s="38">
        <v>100</v>
      </c>
      <c r="Q7" s="38">
        <v>2313</v>
      </c>
      <c r="R7" s="38">
        <v>30816</v>
      </c>
      <c r="S7" s="38">
        <v>31.69</v>
      </c>
      <c r="T7" s="38">
        <v>972.42</v>
      </c>
      <c r="U7" s="38">
        <v>16712</v>
      </c>
      <c r="V7" s="38">
        <v>7.7</v>
      </c>
      <c r="W7" s="38">
        <v>2170.39</v>
      </c>
      <c r="X7" s="38">
        <v>117.7</v>
      </c>
      <c r="Y7" s="38">
        <v>106.76</v>
      </c>
      <c r="Z7" s="38">
        <v>106.63</v>
      </c>
      <c r="AA7" s="38">
        <v>109.04</v>
      </c>
      <c r="AB7" s="38">
        <v>104.74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2319.0100000000002</v>
      </c>
      <c r="AU7" s="38">
        <v>327.62</v>
      </c>
      <c r="AV7" s="38">
        <v>989.08</v>
      </c>
      <c r="AW7" s="38">
        <v>500.03</v>
      </c>
      <c r="AX7" s="38">
        <v>486.43</v>
      </c>
      <c r="AY7" s="38">
        <v>963.24</v>
      </c>
      <c r="AZ7" s="38">
        <v>381.53</v>
      </c>
      <c r="BA7" s="38">
        <v>391.54</v>
      </c>
      <c r="BB7" s="38">
        <v>384.34</v>
      </c>
      <c r="BC7" s="38">
        <v>359.47</v>
      </c>
      <c r="BD7" s="38">
        <v>264.33999999999997</v>
      </c>
      <c r="BE7" s="38">
        <v>601.94000000000005</v>
      </c>
      <c r="BF7" s="38">
        <v>636.6</v>
      </c>
      <c r="BG7" s="38">
        <v>910.47</v>
      </c>
      <c r="BH7" s="38">
        <v>1129</v>
      </c>
      <c r="BI7" s="38">
        <v>1050.8399999999999</v>
      </c>
      <c r="BJ7" s="38">
        <v>400.38</v>
      </c>
      <c r="BK7" s="38">
        <v>393.27</v>
      </c>
      <c r="BL7" s="38">
        <v>386.97</v>
      </c>
      <c r="BM7" s="38">
        <v>380.58</v>
      </c>
      <c r="BN7" s="38">
        <v>401.79</v>
      </c>
      <c r="BO7" s="38">
        <v>274.27</v>
      </c>
      <c r="BP7" s="38">
        <v>107.29</v>
      </c>
      <c r="BQ7" s="38">
        <v>101.34</v>
      </c>
      <c r="BR7" s="38">
        <v>98.54</v>
      </c>
      <c r="BS7" s="38">
        <v>96.67</v>
      </c>
      <c r="BT7" s="38">
        <v>95.83</v>
      </c>
      <c r="BU7" s="38">
        <v>96.56</v>
      </c>
      <c r="BV7" s="38">
        <v>100.47</v>
      </c>
      <c r="BW7" s="38">
        <v>101.72</v>
      </c>
      <c r="BX7" s="38">
        <v>102.38</v>
      </c>
      <c r="BY7" s="38">
        <v>100.12</v>
      </c>
      <c r="BZ7" s="38">
        <v>104.36</v>
      </c>
      <c r="CA7" s="38">
        <v>106.34</v>
      </c>
      <c r="CB7" s="38">
        <v>113.57</v>
      </c>
      <c r="CC7" s="38">
        <v>117.23</v>
      </c>
      <c r="CD7" s="38">
        <v>119.52</v>
      </c>
      <c r="CE7" s="38">
        <v>136.82</v>
      </c>
      <c r="CF7" s="38">
        <v>177.14</v>
      </c>
      <c r="CG7" s="38">
        <v>169.82</v>
      </c>
      <c r="CH7" s="38">
        <v>168.2</v>
      </c>
      <c r="CI7" s="38">
        <v>168.67</v>
      </c>
      <c r="CJ7" s="38">
        <v>174.97</v>
      </c>
      <c r="CK7" s="38">
        <v>165.71</v>
      </c>
      <c r="CL7" s="38">
        <v>58.22</v>
      </c>
      <c r="CM7" s="38">
        <v>57.79</v>
      </c>
      <c r="CN7" s="38">
        <v>54.88</v>
      </c>
      <c r="CO7" s="38">
        <v>53.35</v>
      </c>
      <c r="CP7" s="38">
        <v>49.2</v>
      </c>
      <c r="CQ7" s="38">
        <v>55.64</v>
      </c>
      <c r="CR7" s="38">
        <v>55.13</v>
      </c>
      <c r="CS7" s="38">
        <v>54.77</v>
      </c>
      <c r="CT7" s="38">
        <v>54.92</v>
      </c>
      <c r="CU7" s="38">
        <v>55.63</v>
      </c>
      <c r="CV7" s="38">
        <v>60.41</v>
      </c>
      <c r="CW7" s="38">
        <v>79.819999999999993</v>
      </c>
      <c r="CX7" s="38">
        <v>78.05</v>
      </c>
      <c r="CY7" s="38">
        <v>80.900000000000006</v>
      </c>
      <c r="CZ7" s="38">
        <v>83.2</v>
      </c>
      <c r="DA7" s="38">
        <v>88.35</v>
      </c>
      <c r="DB7" s="38">
        <v>83.09</v>
      </c>
      <c r="DC7" s="38">
        <v>83</v>
      </c>
      <c r="DD7" s="38">
        <v>82.89</v>
      </c>
      <c r="DE7" s="38">
        <v>82.66</v>
      </c>
      <c r="DF7" s="38">
        <v>82.04</v>
      </c>
      <c r="DG7" s="38">
        <v>89.93</v>
      </c>
      <c r="DH7" s="38">
        <v>46.51</v>
      </c>
      <c r="DI7" s="38">
        <v>46.09</v>
      </c>
      <c r="DJ7" s="38">
        <v>46.82</v>
      </c>
      <c r="DK7" s="38">
        <v>37.81</v>
      </c>
      <c r="DL7" s="38">
        <v>38.340000000000003</v>
      </c>
      <c r="DM7" s="38">
        <v>39.06</v>
      </c>
      <c r="DN7" s="38">
        <v>46.66</v>
      </c>
      <c r="DO7" s="38">
        <v>47.46</v>
      </c>
      <c r="DP7" s="38">
        <v>48.49</v>
      </c>
      <c r="DQ7" s="38">
        <v>48.05</v>
      </c>
      <c r="DR7" s="38">
        <v>48.12</v>
      </c>
      <c r="DS7" s="38">
        <v>0.35</v>
      </c>
      <c r="DT7" s="38">
        <v>0.35</v>
      </c>
      <c r="DU7" s="38">
        <v>0</v>
      </c>
      <c r="DV7" s="38">
        <v>0</v>
      </c>
      <c r="DW7" s="38">
        <v>0</v>
      </c>
      <c r="DX7" s="38">
        <v>8.8699999999999992</v>
      </c>
      <c r="DY7" s="38">
        <v>9.85</v>
      </c>
      <c r="DZ7" s="38">
        <v>9.7100000000000009</v>
      </c>
      <c r="EA7" s="38">
        <v>12.79</v>
      </c>
      <c r="EB7" s="38">
        <v>13.39</v>
      </c>
      <c r="EC7" s="38">
        <v>15.89</v>
      </c>
      <c r="ED7" s="38">
        <v>2.82</v>
      </c>
      <c r="EE7" s="38">
        <v>2.15</v>
      </c>
      <c r="EF7" s="38">
        <v>1.4</v>
      </c>
      <c r="EG7" s="38">
        <v>2.02</v>
      </c>
      <c r="EH7" s="38">
        <v>1.56</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中央市</cp:lastModifiedBy>
  <dcterms:created xsi:type="dcterms:W3CDTF">2018-12-03T08:31:06Z</dcterms:created>
  <dcterms:modified xsi:type="dcterms:W3CDTF">2019-01-25T01:57:27Z</dcterms:modified>
  <cp:category/>
</cp:coreProperties>
</file>