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iVB0iVkAdcB169LkbdKSbrDZAVvAbeQL1f+g/MgBnrls2CyX9invoq5xEQRPscWJ9lbpdfV/hTQkgJG/e65ew==" workbookSaltValue="ikZuEPEEKe2BParAYRwH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 r="D10" i="5" l="1"/>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<sst xmlns="http://schemas.openxmlformats.org/spreadsheetml/2006/main" count="251" uniqueCount="125">
  <si>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</si>
  <si>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</si>
  <si>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</si>
  <si>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</si>
  <si>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</si>
  <si>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</si>
  <si>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</si>
  <si>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</si>
  <si>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</si>
  <si>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</si>
  <si>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</si>
  <si>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</si>
  <si>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</si>
  <si>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</si>
  <si>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</si>
  <si>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</si>
  <si>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</si>
  <si>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</si>
  <si>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</si>
  <si>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</si>
  <si>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</si>
  <si>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</si>
  <si>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</si>
  <si>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</si>
  <si>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</si>
  <si>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</si>
  <si>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</si>
  <si>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</si>
  <si>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</si>
  <si>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</si>
  <si>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</si>
  <si>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</si>
  <si>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</si>
  <si>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</si>
  <si>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</si>
  <si>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</si>
  <si>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</si>
  <si>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</si>
  <si>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</si>
  <si>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</si>
  <si>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</si>
  <si>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</si>
  <si>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</si>
  <si>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</si>
  <si>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</si>
  <si>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</si>
  <si>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</si>
  <si>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</si>
  <si>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</si>
  <si>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</si>
  <si>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</si>
  <si>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</si>
  <si>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</si>
  <si>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</si>
  <si>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</si>
  <si>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</si>
  <si>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</si>
  <si>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</si>
  <si>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</si>
  <si>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</si>
  <si>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</si>
  <si>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</si>
  <si>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</si>
  <si>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</si>
  <si>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</si>
  <si>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</si>
  <si>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</si>
  <si>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</si>
  <si>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</si>
  <si>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</si>
  <si>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</si>
  <si>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</si>
  <si>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</si>
  <si>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</si>
  <si>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</si>
  <si>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</si>
  <si>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</si>
  <si>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</si>
  <si>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</si>
  <si>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</si>
  <si>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</si>
  <si>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</si>
  <si>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</si>
  <si>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</si>
  <si>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</si>
  <si>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</si>
  <si>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</si>
  <si>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</si>
  <si>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</si>
  <si>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</si>
  <si>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</si>
  <si>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</si>
  <si>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</si>
  <si>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</si>
  <si>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</si>
  <si>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</si>
  <si>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</si>
  <si>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</si>
  <si>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</si>
  <si>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</si>
  <si>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</si>
  <si>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</si>
  <si>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</si>
  <si>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</si>
  <si>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</si>
  <si>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</si>
  <si>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</si>
  <si>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</si>
  <si>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</si>
  <si>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</si>
  <si>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</si>
  <si>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</si>
  <si>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</si>
  <si>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</si>
  <si>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</si>
  <si>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</si>
  <si>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</si>
  <si>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</si>
  <si>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</si>
  <si>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</si>
  <si>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</si>
  <si>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</si>
  <si>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100％を下回っており、浄化槽の収益だけでは費用を賄えていないため、今後、市設置の浄化槽の増加による維持管理費の増加、更新による投資の増加も鑑み、適切な業務形態を検討していく必要がある。</t>
    <phoneticPr fontId="4"/>
  </si>
  <si>
    <t>本市の浄化槽事業は、平成14年度から行われ、現在372基の浄化槽が設置されており、設置後13年が経過している浄化槽もある。浄化槽の使用頻度や使用方法によって耐用年数に影響するため、定期的な保守点検・法定点検を実施することはもとより、適切な利用方法を周知していく必要がある。また、浄化槽の経年劣化による維持管理費の増加も考慮し適切な業務形態を検討していく必要がある。</t>
    <rPh sb="54" eb="57">
      <t>ジョウカソウ</t>
    </rPh>
    <rPh sb="61" eb="64">
      <t>ジョウカソウ</t>
    </rPh>
    <rPh sb="67" eb="69">
      <t>ヒンド</t>
    </rPh>
    <rPh sb="83" eb="85">
      <t>エイキョウ</t>
    </rPh>
    <rPh sb="116" eb="118">
      <t>テキセツ</t>
    </rPh>
    <rPh sb="124" eb="126">
      <t>シュウチ</t>
    </rPh>
    <rPh sb="162" eb="164">
      <t>テキセツ</t>
    </rPh>
    <rPh sb="165" eb="167">
      <t>ギョウム</t>
    </rPh>
    <rPh sb="167" eb="169">
      <t>ケイタイ</t>
    </rPh>
    <phoneticPr fontId="4"/>
  </si>
  <si>
    <t>①収益的収支比率は100％で、損益がないことを示している。今後は更新投資に当てる財源を確保していく必要がある。
④企業債残高対事業規模比率は、類似団体と比較すると低い水準を示している。当市の場合は、市設置型の浄化槽がまだ更新の段階に差し掛かっていないため、投資規模が少なくなっていることが影響していると考えられる。今後、浄化槽の更新による投資規模の増大を踏まえ、料金水準の見直しを行っていく必要がある。
⑤経費回収率は、100％を下回っており、浄化槽の収益だけでは費用を賄えていないことを示している。今後、市設置浄化槽の増加に伴う維持管理費用の増加も鑑み、適切な業務形態を検討していく必要がある。
⑥汚水処理原価は200円を下回っており、類似団体よりも低い水準で推移している。今後も経常費用の削減により経営改善を検討していく必要がある。
⑦施設利用率については、利用者に適正な施設規模の浄化槽を設置しているため、問題ないと考えられる。
⑧水洗化率は、100％に近い値となっているため、問題ないと考えられる。</t>
    <rPh sb="15" eb="17">
      <t>ソンエキ</t>
    </rPh>
    <rPh sb="92" eb="93">
      <t>トウ</t>
    </rPh>
    <rPh sb="190" eb="191">
      <t>オコナ</t>
    </rPh>
    <rPh sb="263" eb="264">
      <t>トモナ</t>
    </rPh>
    <rPh sb="269" eb="271">
      <t>ヒヨウ</t>
    </rPh>
    <rPh sb="312" eb="31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</si>
</sst>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EE-4E4B-A266-10979CE81C96}"/>
            </c:ext>
          </c:extLst>
        </c:ser>
        <c:dLbls>
          <c:showLegendKey val="0"/>
          <c:showVal val="0"/>
          <c:showCatName val="0"/>
          <c:showSerName val="0"/>
          <c:showPercent val="0"/>
          <c:showBubbleSize val="0"/>
        </c:dLbls>
        <c:gapWidth val="150"/>
        <c:axId val="80886400"/>
        <c:axId val="808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5EE-4E4B-A266-10979CE81C96}"/>
            </c:ext>
          </c:extLst>
        </c:ser>
        <c:dLbls>
          <c:showLegendKey val="0"/>
          <c:showVal val="0"/>
          <c:showCatName val="0"/>
          <c:showSerName val="0"/>
          <c:showPercent val="0"/>
          <c:showBubbleSize val="0"/>
        </c:dLbls>
        <c:marker val="1"/>
        <c:smooth val="0"/>
        <c:axId val="80886400"/>
        <c:axId val="80896768"/>
      </c:lineChart>
      <c:dateAx>
        <c:axId val="80886400"/>
        <c:scaling>
          <c:orientation val="minMax"/>
        </c:scaling>
        <c:delete val="1"/>
        <c:axPos val="b"/>
        <c:numFmt formatCode="ge" sourceLinked="1"/>
        <c:majorTickMark val="none"/>
        <c:minorTickMark val="none"/>
        <c:tickLblPos val="none"/>
        <c:crossAx val="80896768"/>
        <c:crosses val="autoZero"/>
        <c:auto val="1"/>
        <c:lblOffset val="100"/>
        <c:baseTimeUnit val="years"/>
      </c:dateAx>
      <c:valAx>
        <c:axId val="808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42.12</c:v>
                </c:pt>
                <c:pt idx="1">
                  <c:v>42.05</c:v>
                </c:pt>
                <c:pt idx="2">
                  <c:v>43.55</c:v>
                </c:pt>
                <c:pt idx="3">
                  <c:v>43.99</c:v>
                </c:pt>
                <c:pt idx="4">
                  <c:v>44.47</c:v>
                </c:pt>
              </c:numCache>
            </c:numRef>
          </c:val>
          <c:extLst xmlns:c16r2="http://schemas.microsoft.com/office/drawing/2015/06/chart">
            <c:ext xmlns:c16="http://schemas.microsoft.com/office/drawing/2014/chart" uri="{C3380CC4-5D6E-409C-BE32-E72D297353CC}">
              <c16:uniqueId val="{00000000-6177-4E6E-A5DB-76EB6DCA6DA6}"/>
            </c:ext>
          </c:extLst>
        </c:ser>
        <c:dLbls>
          <c:showLegendKey val="0"/>
          <c:showVal val="0"/>
          <c:showCatName val="0"/>
          <c:showSerName val="0"/>
          <c:showPercent val="0"/>
          <c:showBubbleSize val="0"/>
        </c:dLbls>
        <c:gapWidth val="150"/>
        <c:axId val="82496128"/>
        <c:axId val="825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xmlns:c16r2="http://schemas.microsoft.com/office/drawing/2015/06/chart">
            <c:ext xmlns:c16="http://schemas.microsoft.com/office/drawing/2014/chart" uri="{C3380CC4-5D6E-409C-BE32-E72D297353CC}">
              <c16:uniqueId val="{00000001-6177-4E6E-A5DB-76EB6DCA6DA6}"/>
            </c:ext>
          </c:extLst>
        </c:ser>
        <c:dLbls>
          <c:showLegendKey val="0"/>
          <c:showVal val="0"/>
          <c:showCatName val="0"/>
          <c:showSerName val="0"/>
          <c:showPercent val="0"/>
          <c:showBubbleSize val="0"/>
        </c:dLbls>
        <c:marker val="1"/>
        <c:smooth val="0"/>
        <c:axId val="82496128"/>
        <c:axId val="82502400"/>
      </c:lineChart>
      <c:dateAx>
        <c:axId val="82496128"/>
        <c:scaling>
          <c:orientation val="minMax"/>
        </c:scaling>
        <c:delete val="1"/>
        <c:axPos val="b"/>
        <c:numFmt formatCode="ge" sourceLinked="1"/>
        <c:majorTickMark val="none"/>
        <c:minorTickMark val="none"/>
        <c:tickLblPos val="none"/>
        <c:crossAx val="82502400"/>
        <c:crosses val="autoZero"/>
        <c:auto val="1"/>
        <c:lblOffset val="100"/>
        <c:baseTimeUnit val="years"/>
      </c:dateAx>
      <c:valAx>
        <c:axId val="825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94.15</c:v>
                </c:pt>
                <c:pt idx="1">
                  <c:v>95.08</c:v>
                </c:pt>
                <c:pt idx="2">
                  <c:v>97.58</c:v>
                </c:pt>
                <c:pt idx="3">
                  <c:v>97.41</c:v>
                </c:pt>
                <c:pt idx="4">
                  <c:v>97.94</c:v>
                </c:pt>
              </c:numCache>
            </c:numRef>
          </c:val>
          <c:extLst xmlns:c16r2="http://schemas.microsoft.com/office/drawing/2015/06/chart">
            <c:ext xmlns:c16="http://schemas.microsoft.com/office/drawing/2014/chart" uri="{C3380CC4-5D6E-409C-BE32-E72D297353CC}">
              <c16:uniqueId val="{00000000-C883-440B-8E4A-373A7D287668}"/>
            </c:ext>
          </c:extLst>
        </c:ser>
        <c:dLbls>
          <c:showLegendKey val="0"/>
          <c:showVal val="0"/>
          <c:showCatName val="0"/>
          <c:showSerName val="0"/>
          <c:showPercent val="0"/>
          <c:showBubbleSize val="0"/>
        </c:dLbls>
        <c:gapWidth val="150"/>
        <c:axId val="82619392"/>
        <c:axId val="826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xmlns:c16r2="http://schemas.microsoft.com/office/drawing/2015/06/chart">
            <c:ext xmlns:c16="http://schemas.microsoft.com/office/drawing/2014/chart" uri="{C3380CC4-5D6E-409C-BE32-E72D297353CC}">
              <c16:uniqueId val="{00000001-C883-440B-8E4A-373A7D287668}"/>
            </c:ext>
          </c:extLst>
        </c:ser>
        <c:dLbls>
          <c:showLegendKey val="0"/>
          <c:showVal val="0"/>
          <c:showCatName val="0"/>
          <c:showSerName val="0"/>
          <c:showPercent val="0"/>
          <c:showBubbleSize val="0"/>
        </c:dLbls>
        <c:marker val="1"/>
        <c:smooth val="0"/>
        <c:axId val="82619392"/>
        <c:axId val="82625664"/>
      </c:lineChart>
      <c:dateAx>
        <c:axId val="82619392"/>
        <c:scaling>
          <c:orientation val="minMax"/>
        </c:scaling>
        <c:delete val="1"/>
        <c:axPos val="b"/>
        <c:numFmt formatCode="ge" sourceLinked="1"/>
        <c:majorTickMark val="none"/>
        <c:minorTickMark val="none"/>
        <c:tickLblPos val="none"/>
        <c:crossAx val="82625664"/>
        <c:crosses val="autoZero"/>
        <c:auto val="1"/>
        <c:lblOffset val="100"/>
        <c:baseTimeUnit val="years"/>
      </c:dateAx>
      <c:valAx>
        <c:axId val="82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101.25</c:v>
                </c:pt>
                <c:pt idx="1">
                  <c:v>103.19</c:v>
                </c:pt>
                <c:pt idx="2">
                  <c:v>103.25</c:v>
                </c:pt>
                <c:pt idx="3">
                  <c:v>104.68</c:v>
                </c:pt>
                <c:pt idx="4">
                  <c:v>100</c:v>
                </c:pt>
              </c:numCache>
            </c:numRef>
          </c:val>
          <c:extLst xmlns:c16r2="http://schemas.microsoft.com/office/drawing/2015/06/chart">
            <c:ext xmlns:c16="http://schemas.microsoft.com/office/drawing/2014/chart" uri="{C3380CC4-5D6E-409C-BE32-E72D297353CC}">
              <c16:uniqueId val="{00000000-82A7-4F89-845A-97A9C663ECEE}"/>
            </c:ext>
          </c:extLst>
        </c:ser>
        <c:dLbls>
          <c:showLegendKey val="0"/>
          <c:showVal val="0"/>
          <c:showCatName val="0"/>
          <c:showSerName val="0"/>
          <c:showPercent val="0"/>
          <c:showBubbleSize val="0"/>
        </c:dLbls>
        <c:gapWidth val="150"/>
        <c:axId val="80923648"/>
        <c:axId val="809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A7-4F89-845A-97A9C663ECEE}"/>
            </c:ext>
          </c:extLst>
        </c:ser>
        <c:dLbls>
          <c:showLegendKey val="0"/>
          <c:showVal val="0"/>
          <c:showCatName val="0"/>
          <c:showSerName val="0"/>
          <c:showPercent val="0"/>
          <c:showBubbleSize val="0"/>
        </c:dLbls>
        <c:marker val="1"/>
        <c:smooth val="0"/>
        <c:axId val="80923648"/>
        <c:axId val="80929920"/>
      </c:lineChart>
      <c:dateAx>
        <c:axId val="80923648"/>
        <c:scaling>
          <c:orientation val="minMax"/>
        </c:scaling>
        <c:delete val="1"/>
        <c:axPos val="b"/>
        <c:numFmt formatCode="ge" sourceLinked="1"/>
        <c:majorTickMark val="none"/>
        <c:minorTickMark val="none"/>
        <c:tickLblPos val="none"/>
        <c:crossAx val="80929920"/>
        <c:crosses val="autoZero"/>
        <c:auto val="1"/>
        <c:lblOffset val="100"/>
        <c:baseTimeUnit val="years"/>
      </c:dateAx>
      <c:valAx>
        <c:axId val="80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08-4AE7-9478-117C5F67900E}"/>
            </c:ext>
          </c:extLst>
        </c:ser>
        <c:dLbls>
          <c:showLegendKey val="0"/>
          <c:showVal val="0"/>
          <c:showCatName val="0"/>
          <c:showSerName val="0"/>
          <c:showPercent val="0"/>
          <c:showBubbleSize val="0"/>
        </c:dLbls>
        <c:gapWidth val="150"/>
        <c:axId val="80952704"/>
        <c:axId val="809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08-4AE7-9478-117C5F67900E}"/>
            </c:ext>
          </c:extLst>
        </c:ser>
        <c:dLbls>
          <c:showLegendKey val="0"/>
          <c:showVal val="0"/>
          <c:showCatName val="0"/>
          <c:showSerName val="0"/>
          <c:showPercent val="0"/>
          <c:showBubbleSize val="0"/>
        </c:dLbls>
        <c:marker val="1"/>
        <c:smooth val="0"/>
        <c:axId val="80952704"/>
        <c:axId val="80983552"/>
      </c:lineChart>
      <c:dateAx>
        <c:axId val="80952704"/>
        <c:scaling>
          <c:orientation val="minMax"/>
        </c:scaling>
        <c:delete val="1"/>
        <c:axPos val="b"/>
        <c:numFmt formatCode="ge" sourceLinked="1"/>
        <c:majorTickMark val="none"/>
        <c:minorTickMark val="none"/>
        <c:tickLblPos val="none"/>
        <c:crossAx val="80983552"/>
        <c:crosses val="autoZero"/>
        <c:auto val="1"/>
        <c:lblOffset val="100"/>
        <c:baseTimeUnit val="years"/>
      </c:dateAx>
      <c:valAx>
        <c:axId val="809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CD-4C89-B680-568229BE05AF}"/>
            </c:ext>
          </c:extLst>
        </c:ser>
        <c:dLbls>
          <c:showLegendKey val="0"/>
          <c:showVal val="0"/>
          <c:showCatName val="0"/>
          <c:showSerName val="0"/>
          <c:showPercent val="0"/>
          <c:showBubbleSize val="0"/>
        </c:dLbls>
        <c:gapWidth val="150"/>
        <c:axId val="82534400"/>
        <c:axId val="825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CD-4C89-B680-568229BE05AF}"/>
            </c:ext>
          </c:extLst>
        </c:ser>
        <c:dLbls>
          <c:showLegendKey val="0"/>
          <c:showVal val="0"/>
          <c:showCatName val="0"/>
          <c:showSerName val="0"/>
          <c:showPercent val="0"/>
          <c:showBubbleSize val="0"/>
        </c:dLbls>
        <c:marker val="1"/>
        <c:smooth val="0"/>
        <c:axId val="82534400"/>
        <c:axId val="82536320"/>
      </c:lineChart>
      <c:dateAx>
        <c:axId val="82534400"/>
        <c:scaling>
          <c:orientation val="minMax"/>
        </c:scaling>
        <c:delete val="1"/>
        <c:axPos val="b"/>
        <c:numFmt formatCode="ge" sourceLinked="1"/>
        <c:majorTickMark val="none"/>
        <c:minorTickMark val="none"/>
        <c:tickLblPos val="none"/>
        <c:crossAx val="82536320"/>
        <c:crosses val="autoZero"/>
        <c:auto val="1"/>
        <c:lblOffset val="100"/>
        <c:baseTimeUnit val="years"/>
      </c:dateAx>
      <c:valAx>
        <c:axId val="825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B0-42B2-A076-B7779C7B754D}"/>
            </c:ext>
          </c:extLst>
        </c:ser>
        <c:dLbls>
          <c:showLegendKey val="0"/>
          <c:showVal val="0"/>
          <c:showCatName val="0"/>
          <c:showSerName val="0"/>
          <c:showPercent val="0"/>
          <c:showBubbleSize val="0"/>
        </c:dLbls>
        <c:gapWidth val="150"/>
        <c:axId val="82249984"/>
        <c:axId val="822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B0-42B2-A076-B7779C7B754D}"/>
            </c:ext>
          </c:extLst>
        </c:ser>
        <c:dLbls>
          <c:showLegendKey val="0"/>
          <c:showVal val="0"/>
          <c:showCatName val="0"/>
          <c:showSerName val="0"/>
          <c:showPercent val="0"/>
          <c:showBubbleSize val="0"/>
        </c:dLbls>
        <c:marker val="1"/>
        <c:smooth val="0"/>
        <c:axId val="82249984"/>
        <c:axId val="82256256"/>
      </c:lineChart>
      <c:dateAx>
        <c:axId val="82249984"/>
        <c:scaling>
          <c:orientation val="minMax"/>
        </c:scaling>
        <c:delete val="1"/>
        <c:axPos val="b"/>
        <c:numFmt formatCode="ge" sourceLinked="1"/>
        <c:majorTickMark val="none"/>
        <c:minorTickMark val="none"/>
        <c:tickLblPos val="none"/>
        <c:crossAx val="82256256"/>
        <c:crosses val="autoZero"/>
        <c:auto val="1"/>
        <c:lblOffset val="100"/>
        <c:baseTimeUnit val="years"/>
      </c:dateAx>
      <c:valAx>
        <c:axId val="822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7E-40EB-8816-0FE5D6E772AF}"/>
            </c:ext>
          </c:extLst>
        </c:ser>
        <c:dLbls>
          <c:showLegendKey val="0"/>
          <c:showVal val="0"/>
          <c:showCatName val="0"/>
          <c:showSerName val="0"/>
          <c:showPercent val="0"/>
          <c:showBubbleSize val="0"/>
        </c:dLbls>
        <c:gapWidth val="150"/>
        <c:axId val="82283520"/>
        <c:axId val="822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7E-40EB-8816-0FE5D6E772AF}"/>
            </c:ext>
          </c:extLst>
        </c:ser>
        <c:dLbls>
          <c:showLegendKey val="0"/>
          <c:showVal val="0"/>
          <c:showCatName val="0"/>
          <c:showSerName val="0"/>
          <c:showPercent val="0"/>
          <c:showBubbleSize val="0"/>
        </c:dLbls>
        <c:marker val="1"/>
        <c:smooth val="0"/>
        <c:axId val="82283520"/>
        <c:axId val="82285696"/>
      </c:lineChart>
      <c:dateAx>
        <c:axId val="82283520"/>
        <c:scaling>
          <c:orientation val="minMax"/>
        </c:scaling>
        <c:delete val="1"/>
        <c:axPos val="b"/>
        <c:numFmt formatCode="ge" sourceLinked="1"/>
        <c:majorTickMark val="none"/>
        <c:minorTickMark val="none"/>
        <c:tickLblPos val="none"/>
        <c:crossAx val="82285696"/>
        <c:crosses val="autoZero"/>
        <c:auto val="1"/>
        <c:lblOffset val="100"/>
        <c:baseTimeUnit val="years"/>
      </c:dateAx>
      <c:valAx>
        <c:axId val="822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131.99</c:v>
                </c:pt>
                <c:pt idx="1">
                  <c:v>126.56</c:v>
                </c:pt>
                <c:pt idx="2">
                  <c:v>126.84</c:v>
                </c:pt>
                <c:pt idx="3">
                  <c:v>119.51</c:v>
                </c:pt>
                <c:pt idx="4">
                  <c:v>137.88999999999999</c:v>
                </c:pt>
              </c:numCache>
            </c:numRef>
          </c:val>
          <c:extLst xmlns:c16r2="http://schemas.microsoft.com/office/drawing/2015/06/chart">
            <c:ext xmlns:c16="http://schemas.microsoft.com/office/drawing/2014/chart" uri="{C3380CC4-5D6E-409C-BE32-E72D297353CC}">
              <c16:uniqueId val="{00000000-B108-4F63-80C5-A0D44C306892}"/>
            </c:ext>
          </c:extLst>
        </c:ser>
        <c:dLbls>
          <c:showLegendKey val="0"/>
          <c:showVal val="0"/>
          <c:showCatName val="0"/>
          <c:showSerName val="0"/>
          <c:showPercent val="0"/>
          <c:showBubbleSize val="0"/>
        </c:dLbls>
        <c:gapWidth val="150"/>
        <c:axId val="82324864"/>
        <c:axId val="823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xmlns:c16r2="http://schemas.microsoft.com/office/drawing/2015/06/chart">
            <c:ext xmlns:c16="http://schemas.microsoft.com/office/drawing/2014/chart" uri="{C3380CC4-5D6E-409C-BE32-E72D297353CC}">
              <c16:uniqueId val="{00000001-B108-4F63-80C5-A0D44C306892}"/>
            </c:ext>
          </c:extLst>
        </c:ser>
        <c:dLbls>
          <c:showLegendKey val="0"/>
          <c:showVal val="0"/>
          <c:showCatName val="0"/>
          <c:showSerName val="0"/>
          <c:showPercent val="0"/>
          <c:showBubbleSize val="0"/>
        </c:dLbls>
        <c:marker val="1"/>
        <c:smooth val="0"/>
        <c:axId val="82324864"/>
        <c:axId val="82331136"/>
      </c:lineChart>
      <c:dateAx>
        <c:axId val="82324864"/>
        <c:scaling>
          <c:orientation val="minMax"/>
        </c:scaling>
        <c:delete val="1"/>
        <c:axPos val="b"/>
        <c:numFmt formatCode="ge" sourceLinked="1"/>
        <c:majorTickMark val="none"/>
        <c:minorTickMark val="none"/>
        <c:tickLblPos val="none"/>
        <c:crossAx val="82331136"/>
        <c:crosses val="autoZero"/>
        <c:auto val="1"/>
        <c:lblOffset val="100"/>
        <c:baseTimeUnit val="years"/>
      </c:dateAx>
      <c:valAx>
        <c:axId val="82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88.94</c:v>
                </c:pt>
                <c:pt idx="1">
                  <c:v>88.34</c:v>
                </c:pt>
                <c:pt idx="2">
                  <c:v>85.1</c:v>
                </c:pt>
                <c:pt idx="3">
                  <c:v>95.75</c:v>
                </c:pt>
                <c:pt idx="4">
                  <c:v>90.62</c:v>
                </c:pt>
              </c:numCache>
            </c:numRef>
          </c:val>
          <c:extLst xmlns:c16r2="http://schemas.microsoft.com/office/drawing/2015/06/chart">
            <c:ext xmlns:c16="http://schemas.microsoft.com/office/drawing/2014/chart" uri="{C3380CC4-5D6E-409C-BE32-E72D297353CC}">
              <c16:uniqueId val="{00000000-49C0-4140-9FA9-D35709CC8083}"/>
            </c:ext>
          </c:extLst>
        </c:ser>
        <c:dLbls>
          <c:showLegendKey val="0"/>
          <c:showVal val="0"/>
          <c:showCatName val="0"/>
          <c:showSerName val="0"/>
          <c:showPercent val="0"/>
          <c:showBubbleSize val="0"/>
        </c:dLbls>
        <c:gapWidth val="150"/>
        <c:axId val="82339712"/>
        <c:axId val="823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xmlns:c16r2="http://schemas.microsoft.com/office/drawing/2015/06/chart">
            <c:ext xmlns:c16="http://schemas.microsoft.com/office/drawing/2014/chart" uri="{C3380CC4-5D6E-409C-BE32-E72D297353CC}">
              <c16:uniqueId val="{00000001-49C0-4140-9FA9-D35709CC8083}"/>
            </c:ext>
          </c:extLst>
        </c:ser>
        <c:dLbls>
          <c:showLegendKey val="0"/>
          <c:showVal val="0"/>
          <c:showCatName val="0"/>
          <c:showSerName val="0"/>
          <c:showPercent val="0"/>
          <c:showBubbleSize val="0"/>
        </c:dLbls>
        <c:marker val="1"/>
        <c:smooth val="0"/>
        <c:axId val="82339712"/>
        <c:axId val="82366464"/>
      </c:lineChart>
      <c:dateAx>
        <c:axId val="82339712"/>
        <c:scaling>
          <c:orientation val="minMax"/>
        </c:scaling>
        <c:delete val="1"/>
        <c:axPos val="b"/>
        <c:numFmt formatCode="ge" sourceLinked="1"/>
        <c:majorTickMark val="none"/>
        <c:minorTickMark val="none"/>
        <c:tickLblPos val="none"/>
        <c:crossAx val="82366464"/>
        <c:crosses val="autoZero"/>
        <c:auto val="1"/>
        <c:lblOffset val="100"/>
        <c:baseTimeUnit val="years"/>
      </c:dateAx>
      <c:valAx>
        <c:axId val="82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174.03</c:v>
                </c:pt>
                <c:pt idx="1">
                  <c:v>185.79</c:v>
                </c:pt>
                <c:pt idx="2">
                  <c:v>192.85</c:v>
                </c:pt>
                <c:pt idx="3">
                  <c:v>177.25</c:v>
                </c:pt>
                <c:pt idx="4">
                  <c:v>186.84</c:v>
                </c:pt>
              </c:numCache>
            </c:numRef>
          </c:val>
          <c:extLst xmlns:c16r2="http://schemas.microsoft.com/office/drawing/2015/06/chart">
            <c:ext xmlns:c16="http://schemas.microsoft.com/office/drawing/2014/chart" uri="{C3380CC4-5D6E-409C-BE32-E72D297353CC}">
              <c16:uniqueId val="{00000000-E723-44CA-A81D-060FF552678A}"/>
            </c:ext>
          </c:extLst>
        </c:ser>
        <c:dLbls>
          <c:showLegendKey val="0"/>
          <c:showVal val="0"/>
          <c:showCatName val="0"/>
          <c:showSerName val="0"/>
          <c:showPercent val="0"/>
          <c:showBubbleSize val="0"/>
        </c:dLbls>
        <c:gapWidth val="150"/>
        <c:axId val="82462976"/>
        <c:axId val="824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xmlns:c16r2="http://schemas.microsoft.com/office/drawing/2015/06/chart">
            <c:ext xmlns:c16="http://schemas.microsoft.com/office/drawing/2014/chart" uri="{C3380CC4-5D6E-409C-BE32-E72D297353CC}">
              <c16:uniqueId val="{00000001-E723-44CA-A81D-060FF552678A}"/>
            </c:ext>
          </c:extLst>
        </c:ser>
        <c:dLbls>
          <c:showLegendKey val="0"/>
          <c:showVal val="0"/>
          <c:showCatName val="0"/>
          <c:showSerName val="0"/>
          <c:showPercent val="0"/>
          <c:showBubbleSize val="0"/>
        </c:dLbls>
        <c:marker val="1"/>
        <c:smooth val="0"/>
        <c:axId val="82462976"/>
        <c:axId val="82469248"/>
      </c:lineChart>
      <c:dateAx>
        <c:axId val="82462976"/>
        <c:scaling>
          <c:orientation val="minMax"/>
        </c:scaling>
        <c:delete val="1"/>
        <c:axPos val="b"/>
        <c:numFmt formatCode="ge" sourceLinked="1"/>
        <c:majorTickMark val="none"/>
        <c:minorTickMark val="none"/>
        <c:tickLblPos val="none"/>
        <c:crossAx val="82469248"/>
        <c:crosses val="autoZero"/>
        <c:auto val="1"/>
        <c:lblOffset val="100"/>
        <c:baseTimeUnit val="years"/>
      </c:dateAx>
      <c:valAx>
        <c:axId val="824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32384</v>
      </c>
      <c r="AM8" s="66"/>
      <c r="AN8" s="66"/>
      <c r="AO8" s="66"/>
      <c r="AP8" s="66"/>
      <c r="AQ8" s="66"/>
      <c r="AR8" s="66"/>
      <c r="AS8" s="66"/>
      <c r="AT8" s="65">
        <f>データ!T6</f>
        <v>264.11</v>
      </c>
      <c r="AU8" s="65"/>
      <c r="AV8" s="65"/>
      <c r="AW8" s="65"/>
      <c r="AX8" s="65"/>
      <c r="AY8" s="65"/>
      <c r="AZ8" s="65"/>
      <c r="BA8" s="65"/>
      <c r="BB8" s="65">
        <f>データ!U6</f>
        <v>122.62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3.31</v>
      </c>
      <c r="Q10" s="65"/>
      <c r="R10" s="65"/>
      <c r="S10" s="65"/>
      <c r="T10" s="65"/>
      <c r="U10" s="65"/>
      <c r="V10" s="65"/>
      <c r="W10" s="65">
        <f>データ!Q6</f>
        <v>100</v>
      </c>
      <c r="X10" s="65"/>
      <c r="Y10" s="65"/>
      <c r="Z10" s="65"/>
      <c r="AA10" s="65"/>
      <c r="AB10" s="65"/>
      <c r="AC10" s="65"/>
      <c r="AD10" s="66">
        <f>データ!R6</f>
        <v>1948</v>
      </c>
      <c r="AE10" s="66"/>
      <c r="AF10" s="66"/>
      <c r="AG10" s="66"/>
      <c r="AH10" s="66"/>
      <c r="AI10" s="66"/>
      <c r="AJ10" s="66"/>
      <c r="AK10" s="2"/>
      <c r="AL10" s="66">
        <f>データ!V6</f>
        <v>1067</v>
      </c>
      <c r="AM10" s="66"/>
      <c r="AN10" s="66"/>
      <c r="AO10" s="66"/>
      <c r="AP10" s="66"/>
      <c r="AQ10" s="66"/>
      <c r="AR10" s="66"/>
      <c r="AS10" s="66"/>
      <c r="AT10" s="65">
        <f>データ!W6</f>
        <v>0.36</v>
      </c>
      <c r="AU10" s="65"/>
      <c r="AV10" s="65"/>
      <c r="AW10" s="65"/>
      <c r="AX10" s="65"/>
      <c r="AY10" s="65"/>
      <c r="AZ10" s="65"/>
      <c r="BA10" s="65"/>
      <c r="BB10" s="65">
        <f>データ!X6</f>
        <v>2963.89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KS7lSajRtO4Gb79JNPp9qrPoZpjIZDsdRJ6hI5FfwnkhR5vySF/EZjRuKtDh1V13VM5dA2SiBZjne8277fkgPA==" saltValue="79Ie3nBSNOaHEmSzunYG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192139</v>
      </c>
      <c r="D6" s="32">
        <f t="shared" si="3"/>
        <v>47</v>
      </c>
      <c r="E6" s="32">
        <f t="shared" si="3"/>
        <v>18</v>
      </c>
      <c r="F6" s="32">
        <f t="shared" si="3"/>
        <v>0</v>
      </c>
      <c r="G6" s="32">
        <f t="shared" si="3"/>
        <v>0</v>
      </c>
      <c r="H6" s="32" t="str">
        <f t="shared" si="3"/>
        <v>山梨県　甲州市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3.31</v>
      </c>
      <c r="Q6" s="33">
        <f t="shared" si="3"/>
        <v>100</v>
      </c>
      <c r="R6" s="33">
        <f t="shared" si="3"/>
        <v>1948</v>
      </c>
      <c r="S6" s="33">
        <f t="shared" si="3"/>
        <v>32384</v>
      </c>
      <c r="T6" s="33">
        <f t="shared" si="3"/>
        <v>264.11</v>
      </c>
      <c r="U6" s="33">
        <f t="shared" si="3"/>
        <v>122.62</v>
      </c>
      <c r="V6" s="33">
        <f t="shared" si="3"/>
        <v>1067</v>
      </c>
      <c r="W6" s="33">
        <f t="shared" si="3"/>
        <v>0.36</v>
      </c>
      <c r="X6" s="33">
        <f t="shared" si="3"/>
        <v>2963.89</v>
      </c>
      <c r="Y6" s="34">
        <f>IF(Y7="",NA(),Y7)</f>
        <v>101.25</v>
      </c>
      <c r="Z6" s="34">
        <f t="shared" ref="Z6:AH6" si="4">IF(Z7="",NA(),Z7)</f>
        <v>103.19</v>
      </c>
      <c r="AA6" s="34">
        <f t="shared" si="4"/>
        <v>103.25</v>
      </c>
      <c r="AB6" s="34">
        <f t="shared" si="4"/>
        <v>104.68</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131.99</v>
      </c>
      <c r="BG6" s="34">
        <f t="shared" ref="BG6:BO6" si="7">IF(BG7="",NA(),BG7)</f>
        <v>126.56</v>
      </c>
      <c r="BH6" s="34">
        <f t="shared" si="7"/>
        <v>126.84</v>
      </c>
      <c r="BI6" s="34">
        <f t="shared" si="7"/>
        <v>119.51</v>
      </c>
      <c r="BJ6" s="34">
        <f t="shared" si="7"/>
        <v>137.88999999999999</v>
      </c>
      <c r="BK6" s="34">
        <f t="shared" si="7"/>
        <v>446.63</v>
      </c>
      <c r="BL6" s="34">
        <f t="shared" si="7"/>
        <v>416.91</v>
      </c>
      <c r="BM6" s="34">
        <f t="shared" si="7"/>
        <v>392.19</v>
      </c>
      <c r="BN6" s="34">
        <f t="shared" si="7"/>
        <v>413.5</v>
      </c>
      <c r="BO6" s="34">
        <f t="shared" si="7"/>
        <v>244.85</v>
      </c>
      <c r="BP6" s="33" t="str">
        <f>IF(BP7="","",IF(BP7="-","【-】","【"&amp;SUBSTITUTE(TEXT(BP7,"#,##0.00"),"-","△")&amp;"】"))</f>
        <v>【329.28】</v>
      </c>
      <c r="BQ6" s="34">
        <f>IF(BQ7="",NA(),BQ7)</f>
        <v>88.94</v>
      </c>
      <c r="BR6" s="34">
        <f t="shared" ref="BR6:BZ6" si="8">IF(BR7="",NA(),BR7)</f>
        <v>88.34</v>
      </c>
      <c r="BS6" s="34">
        <f t="shared" si="8"/>
        <v>85.1</v>
      </c>
      <c r="BT6" s="34">
        <f t="shared" si="8"/>
        <v>95.75</v>
      </c>
      <c r="BU6" s="34">
        <f t="shared" si="8"/>
        <v>90.62</v>
      </c>
      <c r="BV6" s="34">
        <f t="shared" si="8"/>
        <v>58.53</v>
      </c>
      <c r="BW6" s="34">
        <f t="shared" si="8"/>
        <v>57.93</v>
      </c>
      <c r="BX6" s="34">
        <f t="shared" si="8"/>
        <v>57.03</v>
      </c>
      <c r="BY6" s="34">
        <f t="shared" si="8"/>
        <v>55.84</v>
      </c>
      <c r="BZ6" s="34">
        <f t="shared" si="8"/>
        <v>64.78</v>
      </c>
      <c r="CA6" s="33" t="str">
        <f>IF(CA7="","",IF(CA7="-","【-】","【"&amp;SUBSTITUTE(TEXT(CA7,"#,##0.00"),"-","△")&amp;"】"))</f>
        <v>【60.55】</v>
      </c>
      <c r="CB6" s="34">
        <f>IF(CB7="",NA(),CB7)</f>
        <v>174.03</v>
      </c>
      <c r="CC6" s="34">
        <f t="shared" ref="CC6:CK6" si="9">IF(CC7="",NA(),CC7)</f>
        <v>185.79</v>
      </c>
      <c r="CD6" s="34">
        <f t="shared" si="9"/>
        <v>192.85</v>
      </c>
      <c r="CE6" s="34">
        <f t="shared" si="9"/>
        <v>177.25</v>
      </c>
      <c r="CF6" s="34">
        <f t="shared" si="9"/>
        <v>186.84</v>
      </c>
      <c r="CG6" s="34">
        <f t="shared" si="9"/>
        <v>266.57</v>
      </c>
      <c r="CH6" s="34">
        <f t="shared" si="9"/>
        <v>276.93</v>
      </c>
      <c r="CI6" s="34">
        <f t="shared" si="9"/>
        <v>283.73</v>
      </c>
      <c r="CJ6" s="34">
        <f t="shared" si="9"/>
        <v>287.57</v>
      </c>
      <c r="CK6" s="34">
        <f t="shared" si="9"/>
        <v>250.21</v>
      </c>
      <c r="CL6" s="33" t="str">
        <f>IF(CL7="","",IF(CL7="-","【-】","【"&amp;SUBSTITUTE(TEXT(CL7,"#,##0.00"),"-","△")&amp;"】"))</f>
        <v>【269.12】</v>
      </c>
      <c r="CM6" s="34">
        <f>IF(CM7="",NA(),CM7)</f>
        <v>42.12</v>
      </c>
      <c r="CN6" s="34">
        <f t="shared" ref="CN6:CV6" si="10">IF(CN7="",NA(),CN7)</f>
        <v>42.05</v>
      </c>
      <c r="CO6" s="34">
        <f t="shared" si="10"/>
        <v>43.55</v>
      </c>
      <c r="CP6" s="34">
        <f t="shared" si="10"/>
        <v>43.99</v>
      </c>
      <c r="CQ6" s="34">
        <f t="shared" si="10"/>
        <v>44.47</v>
      </c>
      <c r="CR6" s="34">
        <f t="shared" si="10"/>
        <v>58.06</v>
      </c>
      <c r="CS6" s="34">
        <f t="shared" si="10"/>
        <v>59.08</v>
      </c>
      <c r="CT6" s="34">
        <f t="shared" si="10"/>
        <v>58.25</v>
      </c>
      <c r="CU6" s="34">
        <f t="shared" si="10"/>
        <v>61.55</v>
      </c>
      <c r="CV6" s="34">
        <f t="shared" si="10"/>
        <v>61.79</v>
      </c>
      <c r="CW6" s="33" t="str">
        <f>IF(CW7="","",IF(CW7="-","【-】","【"&amp;SUBSTITUTE(TEXT(CW7,"#,##0.00"),"-","△")&amp;"】"))</f>
        <v>【59.35】</v>
      </c>
      <c r="CX6" s="34">
        <f>IF(CX7="",NA(),CX7)</f>
        <v>94.15</v>
      </c>
      <c r="CY6" s="34">
        <f t="shared" ref="CY6:DG6" si="11">IF(CY7="",NA(),CY7)</f>
        <v>95.08</v>
      </c>
      <c r="CZ6" s="34">
        <f t="shared" si="11"/>
        <v>97.58</v>
      </c>
      <c r="DA6" s="34">
        <f t="shared" si="11"/>
        <v>97.41</v>
      </c>
      <c r="DB6" s="34">
        <f t="shared" si="11"/>
        <v>97.94</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192139</v>
      </c>
      <c r="D7" s="36">
        <v>47</v>
      </c>
      <c r="E7" s="36">
        <v>18</v>
      </c>
      <c r="F7" s="36">
        <v>0</v>
      </c>
      <c r="G7" s="36">
        <v>0</v>
      </c>
      <c r="H7" s="36" t="s">
        <v>109</v>
      </c>
      <c r="I7" s="36" t="s">
        <v>110</v>
      </c>
      <c r="J7" s="36" t="s">
        <v>111</v>
      </c>
      <c r="K7" s="36" t="s">
        <v>112</v>
      </c>
      <c r="L7" s="36" t="s">
        <v>113</v>
      </c>
      <c r="M7" s="36" t="s">
        <v>114</v>
      </c>
      <c r="N7" s="37" t="s">
        <v>115</v>
      </c>
      <c r="O7" s="37" t="s">
        <v>116</v>
      </c>
      <c r="P7" s="37">
        <v>3.31</v>
      </c>
      <c r="Q7" s="37">
        <v>100</v>
      </c>
      <c r="R7" s="37">
        <v>1948</v>
      </c>
      <c r="S7" s="37">
        <v>32384</v>
      </c>
      <c r="T7" s="37">
        <v>264.11</v>
      </c>
      <c r="U7" s="37">
        <v>122.62</v>
      </c>
      <c r="V7" s="37">
        <v>1067</v>
      </c>
      <c r="W7" s="37">
        <v>0.36</v>
      </c>
      <c r="X7" s="37">
        <v>2963.89</v>
      </c>
      <c r="Y7" s="37">
        <v>101.25</v>
      </c>
      <c r="Z7" s="37">
        <v>103.19</v>
      </c>
      <c r="AA7" s="37">
        <v>103.25</v>
      </c>
      <c r="AB7" s="37">
        <v>104.68</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131.99</v>
      </c>
      <c r="BG7" s="37">
        <v>126.56</v>
      </c>
      <c r="BH7" s="37">
        <v>126.84</v>
      </c>
      <c r="BI7" s="37">
        <v>119.51</v>
      </c>
      <c r="BJ7" s="37">
        <v>137.88999999999999</v>
      </c>
      <c r="BK7" s="37">
        <v>446.63</v>
      </c>
      <c r="BL7" s="37">
        <v>416.91</v>
      </c>
      <c r="BM7" s="37">
        <v>392.19</v>
      </c>
      <c r="BN7" s="37">
        <v>413.5</v>
      </c>
      <c r="BO7" s="37">
        <v>244.85</v>
      </c>
      <c r="BP7" s="37">
        <v>329.28</v>
      </c>
      <c r="BQ7" s="37">
        <v>88.94</v>
      </c>
      <c r="BR7" s="37">
        <v>88.34</v>
      </c>
      <c r="BS7" s="37">
        <v>85.1</v>
      </c>
      <c r="BT7" s="37">
        <v>95.75</v>
      </c>
      <c r="BU7" s="37">
        <v>90.62</v>
      </c>
      <c r="BV7" s="37">
        <v>58.53</v>
      </c>
      <c r="BW7" s="37">
        <v>57.93</v>
      </c>
      <c r="BX7" s="37">
        <v>57.03</v>
      </c>
      <c r="BY7" s="37">
        <v>55.84</v>
      </c>
      <c r="BZ7" s="37">
        <v>64.78</v>
      </c>
      <c r="CA7" s="37">
        <v>60.55</v>
      </c>
      <c r="CB7" s="37">
        <v>174.03</v>
      </c>
      <c r="CC7" s="37">
        <v>185.79</v>
      </c>
      <c r="CD7" s="37">
        <v>192.85</v>
      </c>
      <c r="CE7" s="37">
        <v>177.25</v>
      </c>
      <c r="CF7" s="37">
        <v>186.84</v>
      </c>
      <c r="CG7" s="37">
        <v>266.57</v>
      </c>
      <c r="CH7" s="37">
        <v>276.93</v>
      </c>
      <c r="CI7" s="37">
        <v>283.73</v>
      </c>
      <c r="CJ7" s="37">
        <v>287.57</v>
      </c>
      <c r="CK7" s="37">
        <v>250.21</v>
      </c>
      <c r="CL7" s="37">
        <v>269.12</v>
      </c>
      <c r="CM7" s="37">
        <v>42.12</v>
      </c>
      <c r="CN7" s="37">
        <v>42.05</v>
      </c>
      <c r="CO7" s="37">
        <v>43.55</v>
      </c>
      <c r="CP7" s="37">
        <v>43.99</v>
      </c>
      <c r="CQ7" s="37">
        <v>44.47</v>
      </c>
      <c r="CR7" s="37">
        <v>58.06</v>
      </c>
      <c r="CS7" s="37">
        <v>59.08</v>
      </c>
      <c r="CT7" s="37">
        <v>58.25</v>
      </c>
      <c r="CU7" s="37">
        <v>61.55</v>
      </c>
      <c r="CV7" s="37">
        <v>61.79</v>
      </c>
      <c r="CW7" s="37">
        <v>59.35</v>
      </c>
      <c r="CX7" s="37">
        <v>94.15</v>
      </c>
      <c r="CY7" s="37">
        <v>95.08</v>
      </c>
      <c r="CZ7" s="37">
        <v>97.58</v>
      </c>
      <c r="DA7" s="37">
        <v>97.41</v>
      </c>
      <c r="DB7" s="37">
        <v>97.94</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2019-01-25T08:09:23Z</cp:lastPrinted>
  <dcterms:created xsi:type="dcterms:W3CDTF">2018-12-03T09:39:48Z</dcterms:created>
  <dcterms:modified xsi:type="dcterms:W3CDTF">2019-02-05T07:59:31Z</dcterms:modified>
  <cp:category/>
</cp:coreProperties>
</file>