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ZvMV2oWBaZ3tIGLTZ8l3J/9yeqcnmwVZn85JB7OrlsMwjS8iSeCPsWIq6Su2xwT+RSPKcbbBKwXd9ZUoKc10w==" workbookSaltValue="Dal/89qKagD0Oz2ZCrsZ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<sst xmlns="http://schemas.openxmlformats.org/spreadsheetml/2006/main" count="240" uniqueCount="125">
  <si>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</si>
  <si>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</si>
  <si>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</si>
  <si>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</si>
  <si>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</si>
  <si>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</si>
  <si>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</si>
  <si>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</si>
  <si>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</si>
  <si>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</si>
  <si>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</si>
  <si>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</si>
  <si>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</si>
  <si>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</si>
  <si>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</si>
  <si>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</si>
  <si>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</si>
  <si>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</si>
  <si>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</si>
  <si>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</si>
  <si>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</si>
  <si>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</si>
  <si>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</si>
  <si>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</si>
  <si>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</si>
  <si>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</si>
  <si>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</si>
  <si>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</si>
  <si>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</si>
  <si>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</si>
  <si>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</si>
  <si>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</si>
  <si>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</si>
  <si>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</si>
  <si>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</si>
  <si>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</si>
  <si>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</si>
  <si>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</si>
  <si>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</si>
  <si>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</si>
  <si>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</si>
  <si>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</si>
  <si>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</si>
  <si>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</si>
  <si>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</si>
  <si>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</si>
  <si>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</si>
  <si>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</si>
  <si>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</si>
  <si>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</si>
  <si>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</si>
  <si>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</si>
  <si>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</si>
  <si>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</si>
  <si>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</si>
  <si>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</si>
  <si>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</si>
  <si>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</si>
  <si>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</si>
  <si>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</si>
  <si>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</si>
  <si>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</si>
  <si>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</si>
  <si>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</si>
  <si>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</si>
  <si>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</si>
  <si>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</si>
  <si>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</si>
  <si>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</si>
  <si>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</si>
  <si>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</si>
  <si>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</si>
  <si>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</si>
  <si>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</si>
  <si>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</si>
  <si>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</si>
  <si>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</si>
  <si>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</si>
  <si>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</si>
  <si>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</si>
  <si>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</si>
  <si>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</si>
  <si>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</si>
  <si>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</si>
  <si>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</si>
  <si>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</si>
  <si>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</si>
  <si>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</si>
  <si>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</si>
  <si>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</si>
  <si>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</si>
  <si>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</si>
  <si>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</si>
  <si>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</si>
  <si>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</si>
  <si>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</si>
  <si>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</si>
  <si>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</si>
  <si>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</si>
  <si>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</si>
  <si>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</si>
  <si>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</si>
  <si>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</si>
  <si>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</si>
  <si>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</si>
  <si>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</si>
  <si>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</si>
  <si>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</si>
  <si>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</si>
  <si>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</si>
  <si>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</si>
  <si>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</si>
  <si>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</si>
  <si>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</si>
  <si>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</si>
  <si>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</si>
  <si>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</si>
  <si>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</si>
  <si>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</si>
  <si>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</si>
  <si>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</si>
  <si>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</si>
  <si>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事業は、平成7年度から行われ、平成14年に整備を完了している。管渠は20km余りが布設済みで、施工から20年経過している管渠、同時期に竣工した処理場、大和浄化センターがある。現在の管渠の状況は良好であるが、処理場の経年劣化を踏まえ、流域下水道への接続を視野に入れ老朽化対策を検討していく必要がある。</t>
    <rPh sb="61" eb="63">
      <t>セコウ</t>
    </rPh>
    <rPh sb="67" eb="68">
      <t>ネン</t>
    </rPh>
    <rPh sb="68" eb="70">
      <t>ケイカ</t>
    </rPh>
    <rPh sb="74" eb="76">
      <t>カンキョ</t>
    </rPh>
    <rPh sb="117" eb="120">
      <t>ショリジョウ</t>
    </rPh>
    <rPh sb="137" eb="139">
      <t>セツゾク</t>
    </rPh>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</si>
  <si>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見込みも今のところは無いため、経常費用の削減や下水道料金の増額等による経営改善を行う必要がある。また、施設の経年劣化を踏まえ、流域下水道への統合を視野に入れた老朽化対策を検討していく必要がある。</t>
    <rPh sb="125" eb="127">
      <t>ミコ</t>
    </rPh>
    <phoneticPr fontId="4"/>
  </si>
  <si>
    <t>①収益的収支比率は100％に達しておらず、単年度の収支が赤字であることを示している。例年少しずつ右肩上がりで上がっているが、既に水洗化率、下水道接続率ともに高水準であり、今後大幅に処理区域内人口が増加する要素も今のところ見込めないため、経常費用の削減や下水道料金の増額等による経営改善を行う必要がある。
④企業債残高対事業規模比率は、類似団体と比較すると低い水準を示している。本市の場合は、まだ管渠更新の段階に差し掛かっていないため、投資規模が少なくなっていることが影響している。今後の管渠更新による投資規模の増大を踏まえ、料金水準の見直し等を行っていく必要がある。
⑤経費回収率は、100％を下回っており、料金収益だけでは汚水処理費用を賄えていないことを示している。汚水処理費用の縮減等、経営改善を検討していく必要がある。
⑥汚水処理原価は前年度より下がり、類似団体とほぼ同等の水準となっている。経常費用の削減による経営改善を検討する必要がある。
⑦施設利用率は、例年30％前後であり、類似団体平均値と比べても低く、これは施設が遊休状態になっている可能性を示すものである。大和浄化センターの耐用年数を踏まえ、流域下水道との接続等を検討する必要がある。
⑧水洗化率は、浄化槽事業とあわせると100％に近い値となっているため、問題はないと考える。</t>
    <rPh sb="48" eb="50">
      <t>ミギカタ</t>
    </rPh>
    <rPh sb="50" eb="51">
      <t>ア</t>
    </rPh>
    <rPh sb="54" eb="55">
      <t>ア</t>
    </rPh>
    <rPh sb="62" eb="63">
      <t>スデ</t>
    </rPh>
    <rPh sb="110" eb="112">
      <t>ミコ</t>
    </rPh>
    <rPh sb="191" eb="193">
      <t>バアイ</t>
    </rPh>
    <rPh sb="270" eb="271">
      <t>ナド</t>
    </rPh>
    <rPh sb="272" eb="273">
      <t>オコナ</t>
    </rPh>
    <rPh sb="341" eb="343">
      <t>シュクゲン</t>
    </rPh>
    <rPh sb="387" eb="389">
      <t>ドウトウ</t>
    </rPh>
    <rPh sb="390" eb="39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</si>
</sst>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5B-4375-A7FD-FC243112909C}"/>
            </c:ext>
          </c:extLst>
        </c:ser>
        <c:dLbls>
          <c:showLegendKey val="0"/>
          <c:showVal val="0"/>
          <c:showCatName val="0"/>
          <c:showSerName val="0"/>
          <c:showPercent val="0"/>
          <c:showBubbleSize val="0"/>
        </c:dLbls>
        <c:gapWidth val="150"/>
        <c:axId val="73874048"/>
        <c:axId val="738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445B-4375-A7FD-FC243112909C}"/>
            </c:ext>
          </c:extLst>
        </c:ser>
        <c:dLbls>
          <c:showLegendKey val="0"/>
          <c:showVal val="0"/>
          <c:showCatName val="0"/>
          <c:showSerName val="0"/>
          <c:showPercent val="0"/>
          <c:showBubbleSize val="0"/>
        </c:dLbls>
        <c:marker val="1"/>
        <c:smooth val="0"/>
        <c:axId val="73874048"/>
        <c:axId val="73884416"/>
      </c:lineChart>
      <c:dateAx>
        <c:axId val="73874048"/>
        <c:scaling>
          <c:orientation val="minMax"/>
        </c:scaling>
        <c:delete val="1"/>
        <c:axPos val="b"/>
        <c:numFmt formatCode="ge" sourceLinked="1"/>
        <c:majorTickMark val="none"/>
        <c:minorTickMark val="none"/>
        <c:tickLblPos val="none"/>
        <c:crossAx val="73884416"/>
        <c:crosses val="autoZero"/>
        <c:auto val="1"/>
        <c:lblOffset val="100"/>
        <c:baseTimeUnit val="years"/>
      </c:dateAx>
      <c:valAx>
        <c:axId val="738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30.17</c:v>
                </c:pt>
                <c:pt idx="1">
                  <c:v>30.58</c:v>
                </c:pt>
                <c:pt idx="2">
                  <c:v>32.08</c:v>
                </c:pt>
                <c:pt idx="3">
                  <c:v>30.25</c:v>
                </c:pt>
                <c:pt idx="4">
                  <c:v>29.75</c:v>
                </c:pt>
              </c:numCache>
            </c:numRef>
          </c:val>
          <c:extLst xmlns:c16r2="http://schemas.microsoft.com/office/drawing/2015/06/chart">
            <c:ext xmlns:c16="http://schemas.microsoft.com/office/drawing/2014/chart" uri="{C3380CC4-5D6E-409C-BE32-E72D297353CC}">
              <c16:uniqueId val="{00000000-CE7B-46D6-B526-3E89363311AA}"/>
            </c:ext>
          </c:extLst>
        </c:ser>
        <c:dLbls>
          <c:showLegendKey val="0"/>
          <c:showVal val="0"/>
          <c:showCatName val="0"/>
          <c:showSerName val="0"/>
          <c:showPercent val="0"/>
          <c:showBubbleSize val="0"/>
        </c:dLbls>
        <c:gapWidth val="150"/>
        <c:axId val="74177152"/>
        <c:axId val="741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CE7B-46D6-B526-3E89363311AA}"/>
            </c:ext>
          </c:extLst>
        </c:ser>
        <c:dLbls>
          <c:showLegendKey val="0"/>
          <c:showVal val="0"/>
          <c:showCatName val="0"/>
          <c:showSerName val="0"/>
          <c:showPercent val="0"/>
          <c:showBubbleSize val="0"/>
        </c:dLbls>
        <c:marker val="1"/>
        <c:smooth val="0"/>
        <c:axId val="74177152"/>
        <c:axId val="74183424"/>
      </c:lineChart>
      <c:dateAx>
        <c:axId val="74177152"/>
        <c:scaling>
          <c:orientation val="minMax"/>
        </c:scaling>
        <c:delete val="1"/>
        <c:axPos val="b"/>
        <c:numFmt formatCode="ge" sourceLinked="1"/>
        <c:majorTickMark val="none"/>
        <c:minorTickMark val="none"/>
        <c:tickLblPos val="none"/>
        <c:crossAx val="74183424"/>
        <c:crosses val="autoZero"/>
        <c:auto val="1"/>
        <c:lblOffset val="100"/>
        <c:baseTimeUnit val="years"/>
      </c:dateAx>
      <c:valAx>
        <c:axId val="74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96.31</c:v>
                </c:pt>
                <c:pt idx="1">
                  <c:v>96.2</c:v>
                </c:pt>
                <c:pt idx="2">
                  <c:v>96.31</c:v>
                </c:pt>
                <c:pt idx="3">
                  <c:v>96.36</c:v>
                </c:pt>
                <c:pt idx="4">
                  <c:v>96.36</c:v>
                </c:pt>
              </c:numCache>
            </c:numRef>
          </c:val>
          <c:extLst xmlns:c16r2="http://schemas.microsoft.com/office/drawing/2015/06/chart">
            <c:ext xmlns:c16="http://schemas.microsoft.com/office/drawing/2014/chart" uri="{C3380CC4-5D6E-409C-BE32-E72D297353CC}">
              <c16:uniqueId val="{00000000-5DAA-45D8-AE9B-238905416276}"/>
            </c:ext>
          </c:extLst>
        </c:ser>
        <c:dLbls>
          <c:showLegendKey val="0"/>
          <c:showVal val="0"/>
          <c:showCatName val="0"/>
          <c:showSerName val="0"/>
          <c:showPercent val="0"/>
          <c:showBubbleSize val="0"/>
        </c:dLbls>
        <c:gapWidth val="150"/>
        <c:axId val="74296320"/>
        <c:axId val="743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5DAA-45D8-AE9B-238905416276}"/>
            </c:ext>
          </c:extLst>
        </c:ser>
        <c:dLbls>
          <c:showLegendKey val="0"/>
          <c:showVal val="0"/>
          <c:showCatName val="0"/>
          <c:showSerName val="0"/>
          <c:showPercent val="0"/>
          <c:showBubbleSize val="0"/>
        </c:dLbls>
        <c:marker val="1"/>
        <c:smooth val="0"/>
        <c:axId val="74296320"/>
        <c:axId val="74302592"/>
      </c:lineChart>
      <c:dateAx>
        <c:axId val="74296320"/>
        <c:scaling>
          <c:orientation val="minMax"/>
        </c:scaling>
        <c:delete val="1"/>
        <c:axPos val="b"/>
        <c:numFmt formatCode="ge" sourceLinked="1"/>
        <c:majorTickMark val="none"/>
        <c:minorTickMark val="none"/>
        <c:tickLblPos val="none"/>
        <c:crossAx val="74302592"/>
        <c:crosses val="autoZero"/>
        <c:auto val="1"/>
        <c:lblOffset val="100"/>
        <c:baseTimeUnit val="years"/>
      </c:dateAx>
      <c:valAx>
        <c:axId val="74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64.930000000000007</c:v>
                </c:pt>
                <c:pt idx="1">
                  <c:v>67</c:v>
                </c:pt>
                <c:pt idx="2">
                  <c:v>67.41</c:v>
                </c:pt>
                <c:pt idx="3">
                  <c:v>69.89</c:v>
                </c:pt>
                <c:pt idx="4">
                  <c:v>89.11</c:v>
                </c:pt>
              </c:numCache>
            </c:numRef>
          </c:val>
          <c:extLst xmlns:c16r2="http://schemas.microsoft.com/office/drawing/2015/06/chart">
            <c:ext xmlns:c16="http://schemas.microsoft.com/office/drawing/2014/chart" uri="{C3380CC4-5D6E-409C-BE32-E72D297353CC}">
              <c16:uniqueId val="{00000000-FFCE-4809-BA22-255089F77DA3}"/>
            </c:ext>
          </c:extLst>
        </c:ser>
        <c:dLbls>
          <c:showLegendKey val="0"/>
          <c:showVal val="0"/>
          <c:showCatName val="0"/>
          <c:showSerName val="0"/>
          <c:showPercent val="0"/>
          <c:showBubbleSize val="0"/>
        </c:dLbls>
        <c:gapWidth val="150"/>
        <c:axId val="73911296"/>
        <c:axId val="739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E-4809-BA22-255089F77DA3}"/>
            </c:ext>
          </c:extLst>
        </c:ser>
        <c:dLbls>
          <c:showLegendKey val="0"/>
          <c:showVal val="0"/>
          <c:showCatName val="0"/>
          <c:showSerName val="0"/>
          <c:showPercent val="0"/>
          <c:showBubbleSize val="0"/>
        </c:dLbls>
        <c:marker val="1"/>
        <c:smooth val="0"/>
        <c:axId val="73911296"/>
        <c:axId val="73917568"/>
      </c:lineChart>
      <c:dateAx>
        <c:axId val="73911296"/>
        <c:scaling>
          <c:orientation val="minMax"/>
        </c:scaling>
        <c:delete val="1"/>
        <c:axPos val="b"/>
        <c:numFmt formatCode="ge" sourceLinked="1"/>
        <c:majorTickMark val="none"/>
        <c:minorTickMark val="none"/>
        <c:tickLblPos val="none"/>
        <c:crossAx val="73917568"/>
        <c:crosses val="autoZero"/>
        <c:auto val="1"/>
        <c:lblOffset val="100"/>
        <c:baseTimeUnit val="years"/>
      </c:dateAx>
      <c:valAx>
        <c:axId val="739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18-458C-A09D-FD41543FDA94}"/>
            </c:ext>
          </c:extLst>
        </c:ser>
        <c:dLbls>
          <c:showLegendKey val="0"/>
          <c:showVal val="0"/>
          <c:showCatName val="0"/>
          <c:showSerName val="0"/>
          <c:showPercent val="0"/>
          <c:showBubbleSize val="0"/>
        </c:dLbls>
        <c:gapWidth val="150"/>
        <c:axId val="73743744"/>
        <c:axId val="73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18-458C-A09D-FD41543FDA94}"/>
            </c:ext>
          </c:extLst>
        </c:ser>
        <c:dLbls>
          <c:showLegendKey val="0"/>
          <c:showVal val="0"/>
          <c:showCatName val="0"/>
          <c:showSerName val="0"/>
          <c:showPercent val="0"/>
          <c:showBubbleSize val="0"/>
        </c:dLbls>
        <c:marker val="1"/>
        <c:smooth val="0"/>
        <c:axId val="73743744"/>
        <c:axId val="73774592"/>
      </c:lineChart>
      <c:dateAx>
        <c:axId val="73743744"/>
        <c:scaling>
          <c:orientation val="minMax"/>
        </c:scaling>
        <c:delete val="1"/>
        <c:axPos val="b"/>
        <c:numFmt formatCode="ge" sourceLinked="1"/>
        <c:majorTickMark val="none"/>
        <c:minorTickMark val="none"/>
        <c:tickLblPos val="none"/>
        <c:crossAx val="73774592"/>
        <c:crosses val="autoZero"/>
        <c:auto val="1"/>
        <c:lblOffset val="100"/>
        <c:baseTimeUnit val="years"/>
      </c:dateAx>
      <c:valAx>
        <c:axId val="73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10-4D47-A65C-9A5CD683EB13}"/>
            </c:ext>
          </c:extLst>
        </c:ser>
        <c:dLbls>
          <c:showLegendKey val="0"/>
          <c:showVal val="0"/>
          <c:showCatName val="0"/>
          <c:showSerName val="0"/>
          <c:showPercent val="0"/>
          <c:showBubbleSize val="0"/>
        </c:dLbls>
        <c:gapWidth val="150"/>
        <c:axId val="74211328"/>
        <c:axId val="74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10-4D47-A65C-9A5CD683EB13}"/>
            </c:ext>
          </c:extLst>
        </c:ser>
        <c:dLbls>
          <c:showLegendKey val="0"/>
          <c:showVal val="0"/>
          <c:showCatName val="0"/>
          <c:showSerName val="0"/>
          <c:showPercent val="0"/>
          <c:showBubbleSize val="0"/>
        </c:dLbls>
        <c:marker val="1"/>
        <c:smooth val="0"/>
        <c:axId val="74211328"/>
        <c:axId val="74213248"/>
      </c:lineChart>
      <c:dateAx>
        <c:axId val="74211328"/>
        <c:scaling>
          <c:orientation val="minMax"/>
        </c:scaling>
        <c:delete val="1"/>
        <c:axPos val="b"/>
        <c:numFmt formatCode="ge" sourceLinked="1"/>
        <c:majorTickMark val="none"/>
        <c:minorTickMark val="none"/>
        <c:tickLblPos val="none"/>
        <c:crossAx val="74213248"/>
        <c:crosses val="autoZero"/>
        <c:auto val="1"/>
        <c:lblOffset val="100"/>
        <c:baseTimeUnit val="years"/>
      </c:dateAx>
      <c:valAx>
        <c:axId val="74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63-47CB-8118-408FBF5F6FE1}"/>
            </c:ext>
          </c:extLst>
        </c:ser>
        <c:dLbls>
          <c:showLegendKey val="0"/>
          <c:showVal val="0"/>
          <c:showCatName val="0"/>
          <c:showSerName val="0"/>
          <c:showPercent val="0"/>
          <c:showBubbleSize val="0"/>
        </c:dLbls>
        <c:gapWidth val="150"/>
        <c:axId val="73926912"/>
        <c:axId val="739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63-47CB-8118-408FBF5F6FE1}"/>
            </c:ext>
          </c:extLst>
        </c:ser>
        <c:dLbls>
          <c:showLegendKey val="0"/>
          <c:showVal val="0"/>
          <c:showCatName val="0"/>
          <c:showSerName val="0"/>
          <c:showPercent val="0"/>
          <c:showBubbleSize val="0"/>
        </c:dLbls>
        <c:marker val="1"/>
        <c:smooth val="0"/>
        <c:axId val="73926912"/>
        <c:axId val="73933184"/>
      </c:lineChart>
      <c:dateAx>
        <c:axId val="73926912"/>
        <c:scaling>
          <c:orientation val="minMax"/>
        </c:scaling>
        <c:delete val="1"/>
        <c:axPos val="b"/>
        <c:numFmt formatCode="ge" sourceLinked="1"/>
        <c:majorTickMark val="none"/>
        <c:minorTickMark val="none"/>
        <c:tickLblPos val="none"/>
        <c:crossAx val="73933184"/>
        <c:crosses val="autoZero"/>
        <c:auto val="1"/>
        <c:lblOffset val="100"/>
        <c:baseTimeUnit val="years"/>
      </c:dateAx>
      <c:valAx>
        <c:axId val="73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A6-45B6-AE2F-1F1571BF9917}"/>
            </c:ext>
          </c:extLst>
        </c:ser>
        <c:dLbls>
          <c:showLegendKey val="0"/>
          <c:showVal val="0"/>
          <c:showCatName val="0"/>
          <c:showSerName val="0"/>
          <c:showPercent val="0"/>
          <c:showBubbleSize val="0"/>
        </c:dLbls>
        <c:gapWidth val="150"/>
        <c:axId val="73960448"/>
        <c:axId val="739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A6-45B6-AE2F-1F1571BF9917}"/>
            </c:ext>
          </c:extLst>
        </c:ser>
        <c:dLbls>
          <c:showLegendKey val="0"/>
          <c:showVal val="0"/>
          <c:showCatName val="0"/>
          <c:showSerName val="0"/>
          <c:showPercent val="0"/>
          <c:showBubbleSize val="0"/>
        </c:dLbls>
        <c:marker val="1"/>
        <c:smooth val="0"/>
        <c:axId val="73960448"/>
        <c:axId val="73962624"/>
      </c:lineChart>
      <c:dateAx>
        <c:axId val="73960448"/>
        <c:scaling>
          <c:orientation val="minMax"/>
        </c:scaling>
        <c:delete val="1"/>
        <c:axPos val="b"/>
        <c:numFmt formatCode="ge" sourceLinked="1"/>
        <c:majorTickMark val="none"/>
        <c:minorTickMark val="none"/>
        <c:tickLblPos val="none"/>
        <c:crossAx val="73962624"/>
        <c:crosses val="autoZero"/>
        <c:auto val="1"/>
        <c:lblOffset val="100"/>
        <c:baseTimeUnit val="years"/>
      </c:dateAx>
      <c:valAx>
        <c:axId val="73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913.7</c:v>
                </c:pt>
                <c:pt idx="1">
                  <c:v>980.8</c:v>
                </c:pt>
                <c:pt idx="2">
                  <c:v>759.51</c:v>
                </c:pt>
                <c:pt idx="3">
                  <c:v>707.13</c:v>
                </c:pt>
                <c:pt idx="4">
                  <c:v>698.43</c:v>
                </c:pt>
              </c:numCache>
            </c:numRef>
          </c:val>
          <c:extLst xmlns:c16r2="http://schemas.microsoft.com/office/drawing/2015/06/chart">
            <c:ext xmlns:c16="http://schemas.microsoft.com/office/drawing/2014/chart" uri="{C3380CC4-5D6E-409C-BE32-E72D297353CC}">
              <c16:uniqueId val="{00000000-2A0B-44AA-962B-77F5100884ED}"/>
            </c:ext>
          </c:extLst>
        </c:ser>
        <c:dLbls>
          <c:showLegendKey val="0"/>
          <c:showVal val="0"/>
          <c:showCatName val="0"/>
          <c:showSerName val="0"/>
          <c:showPercent val="0"/>
          <c:showBubbleSize val="0"/>
        </c:dLbls>
        <c:gapWidth val="150"/>
        <c:axId val="74004352"/>
        <c:axId val="740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A0B-44AA-962B-77F5100884ED}"/>
            </c:ext>
          </c:extLst>
        </c:ser>
        <c:dLbls>
          <c:showLegendKey val="0"/>
          <c:showVal val="0"/>
          <c:showCatName val="0"/>
          <c:showSerName val="0"/>
          <c:showPercent val="0"/>
          <c:showBubbleSize val="0"/>
        </c:dLbls>
        <c:marker val="1"/>
        <c:smooth val="0"/>
        <c:axId val="74004352"/>
        <c:axId val="74006528"/>
      </c:lineChart>
      <c:dateAx>
        <c:axId val="74004352"/>
        <c:scaling>
          <c:orientation val="minMax"/>
        </c:scaling>
        <c:delete val="1"/>
        <c:axPos val="b"/>
        <c:numFmt formatCode="ge" sourceLinked="1"/>
        <c:majorTickMark val="none"/>
        <c:minorTickMark val="none"/>
        <c:tickLblPos val="none"/>
        <c:crossAx val="74006528"/>
        <c:crosses val="autoZero"/>
        <c:auto val="1"/>
        <c:lblOffset val="100"/>
        <c:baseTimeUnit val="years"/>
      </c:dateAx>
      <c:valAx>
        <c:axId val="74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24.76</c:v>
                </c:pt>
                <c:pt idx="1">
                  <c:v>22.22</c:v>
                </c:pt>
                <c:pt idx="2">
                  <c:v>25.84</c:v>
                </c:pt>
                <c:pt idx="3">
                  <c:v>27.07</c:v>
                </c:pt>
                <c:pt idx="4">
                  <c:v>57.75</c:v>
                </c:pt>
              </c:numCache>
            </c:numRef>
          </c:val>
          <c:extLst xmlns:c16r2="http://schemas.microsoft.com/office/drawing/2015/06/chart">
            <c:ext xmlns:c16="http://schemas.microsoft.com/office/drawing/2014/chart" uri="{C3380CC4-5D6E-409C-BE32-E72D297353CC}">
              <c16:uniqueId val="{00000000-057B-4526-8315-F57B6A202FF5}"/>
            </c:ext>
          </c:extLst>
        </c:ser>
        <c:dLbls>
          <c:showLegendKey val="0"/>
          <c:showVal val="0"/>
          <c:showCatName val="0"/>
          <c:showSerName val="0"/>
          <c:showPercent val="0"/>
          <c:showBubbleSize val="0"/>
        </c:dLbls>
        <c:gapWidth val="150"/>
        <c:axId val="74028928"/>
        <c:axId val="740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057B-4526-8315-F57B6A202FF5}"/>
            </c:ext>
          </c:extLst>
        </c:ser>
        <c:dLbls>
          <c:showLegendKey val="0"/>
          <c:showVal val="0"/>
          <c:showCatName val="0"/>
          <c:showSerName val="0"/>
          <c:showPercent val="0"/>
          <c:showBubbleSize val="0"/>
        </c:dLbls>
        <c:marker val="1"/>
        <c:smooth val="0"/>
        <c:axId val="74028928"/>
        <c:axId val="74043392"/>
      </c:lineChart>
      <c:dateAx>
        <c:axId val="74028928"/>
        <c:scaling>
          <c:orientation val="minMax"/>
        </c:scaling>
        <c:delete val="1"/>
        <c:axPos val="b"/>
        <c:numFmt formatCode="ge" sourceLinked="1"/>
        <c:majorTickMark val="none"/>
        <c:minorTickMark val="none"/>
        <c:tickLblPos val="none"/>
        <c:crossAx val="74043392"/>
        <c:crosses val="autoZero"/>
        <c:auto val="1"/>
        <c:lblOffset val="100"/>
        <c:baseTimeUnit val="years"/>
      </c:dateAx>
      <c:valAx>
        <c:axId val="74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354.78</c:v>
                </c:pt>
                <c:pt idx="1">
                  <c:v>387.22</c:v>
                </c:pt>
                <c:pt idx="2">
                  <c:v>410.04</c:v>
                </c:pt>
                <c:pt idx="3">
                  <c:v>392.35</c:v>
                </c:pt>
                <c:pt idx="4">
                  <c:v>218.18</c:v>
                </c:pt>
              </c:numCache>
            </c:numRef>
          </c:val>
          <c:extLst xmlns:c16r2="http://schemas.microsoft.com/office/drawing/2015/06/chart">
            <c:ext xmlns:c16="http://schemas.microsoft.com/office/drawing/2014/chart" uri="{C3380CC4-5D6E-409C-BE32-E72D297353CC}">
              <c16:uniqueId val="{00000000-4745-4334-AFD9-C40296AF9571}"/>
            </c:ext>
          </c:extLst>
        </c:ser>
        <c:dLbls>
          <c:showLegendKey val="0"/>
          <c:showVal val="0"/>
          <c:showCatName val="0"/>
          <c:showSerName val="0"/>
          <c:showPercent val="0"/>
          <c:showBubbleSize val="0"/>
        </c:dLbls>
        <c:gapWidth val="150"/>
        <c:axId val="74139904"/>
        <c:axId val="741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4745-4334-AFD9-C40296AF9571}"/>
            </c:ext>
          </c:extLst>
        </c:ser>
        <c:dLbls>
          <c:showLegendKey val="0"/>
          <c:showVal val="0"/>
          <c:showCatName val="0"/>
          <c:showSerName val="0"/>
          <c:showPercent val="0"/>
          <c:showBubbleSize val="0"/>
        </c:dLbls>
        <c:marker val="1"/>
        <c:smooth val="0"/>
        <c:axId val="74139904"/>
        <c:axId val="74146176"/>
      </c:lineChart>
      <c:dateAx>
        <c:axId val="74139904"/>
        <c:scaling>
          <c:orientation val="minMax"/>
        </c:scaling>
        <c:delete val="1"/>
        <c:axPos val="b"/>
        <c:numFmt formatCode="ge" sourceLinked="1"/>
        <c:majorTickMark val="none"/>
        <c:minorTickMark val="none"/>
        <c:tickLblPos val="none"/>
        <c:crossAx val="74146176"/>
        <c:crosses val="autoZero"/>
        <c:auto val="1"/>
        <c:lblOffset val="100"/>
        <c:baseTimeUnit val="years"/>
      </c:dateAx>
      <c:valAx>
        <c:axId val="741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32384</v>
      </c>
      <c r="AM8" s="66"/>
      <c r="AN8" s="66"/>
      <c r="AO8" s="66"/>
      <c r="AP8" s="66"/>
      <c r="AQ8" s="66"/>
      <c r="AR8" s="66"/>
      <c r="AS8" s="66"/>
      <c r="AT8" s="65">
        <f>データ!T6</f>
        <v>264.11</v>
      </c>
      <c r="AU8" s="65"/>
      <c r="AV8" s="65"/>
      <c r="AW8" s="65"/>
      <c r="AX8" s="65"/>
      <c r="AY8" s="65"/>
      <c r="AZ8" s="65"/>
      <c r="BA8" s="65"/>
      <c r="BB8" s="65">
        <f>データ!U6</f>
        <v>122.62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3.33</v>
      </c>
      <c r="Q10" s="65"/>
      <c r="R10" s="65"/>
      <c r="S10" s="65"/>
      <c r="T10" s="65"/>
      <c r="U10" s="65"/>
      <c r="V10" s="65"/>
      <c r="W10" s="65">
        <f>データ!Q6</f>
        <v>100</v>
      </c>
      <c r="X10" s="65"/>
      <c r="Y10" s="65"/>
      <c r="Z10" s="65"/>
      <c r="AA10" s="65"/>
      <c r="AB10" s="65"/>
      <c r="AC10" s="65"/>
      <c r="AD10" s="66">
        <f>データ!R6</f>
        <v>1948</v>
      </c>
      <c r="AE10" s="66"/>
      <c r="AF10" s="66"/>
      <c r="AG10" s="66"/>
      <c r="AH10" s="66"/>
      <c r="AI10" s="66"/>
      <c r="AJ10" s="66"/>
      <c r="AK10" s="2"/>
      <c r="AL10" s="66">
        <f>データ!V6</f>
        <v>1072</v>
      </c>
      <c r="AM10" s="66"/>
      <c r="AN10" s="66"/>
      <c r="AO10" s="66"/>
      <c r="AP10" s="66"/>
      <c r="AQ10" s="66"/>
      <c r="AR10" s="66"/>
      <c r="AS10" s="66"/>
      <c r="AT10" s="65">
        <f>データ!W6</f>
        <v>0.47</v>
      </c>
      <c r="AU10" s="65"/>
      <c r="AV10" s="65"/>
      <c r="AW10" s="65"/>
      <c r="AX10" s="65"/>
      <c r="AY10" s="65"/>
      <c r="AZ10" s="65"/>
      <c r="BA10" s="65"/>
      <c r="BB10" s="65">
        <f>データ!X6</f>
        <v>2280.85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wCEdBU5VNsX6WRMRxYZoajQeTdg/EJmonvXGCfYQ9/fRAWklPC+90dzrzLN1yomS4QuQjqJ2FLDNibMck9os4w==" saltValue="iJA5d4obEgrGNpkabikw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192139</v>
      </c>
      <c r="D6" s="32">
        <f t="shared" si="3"/>
        <v>47</v>
      </c>
      <c r="E6" s="32">
        <f t="shared" si="3"/>
        <v>17</v>
      </c>
      <c r="F6" s="32">
        <f t="shared" si="3"/>
        <v>4</v>
      </c>
      <c r="G6" s="32">
        <f t="shared" si="3"/>
        <v>0</v>
      </c>
      <c r="H6" s="32" t="str">
        <f t="shared" si="3"/>
        <v>山梨県　甲州市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3.33</v>
      </c>
      <c r="Q6" s="33">
        <f t="shared" si="3"/>
        <v>100</v>
      </c>
      <c r="R6" s="33">
        <f t="shared" si="3"/>
        <v>1948</v>
      </c>
      <c r="S6" s="33">
        <f t="shared" si="3"/>
        <v>32384</v>
      </c>
      <c r="T6" s="33">
        <f t="shared" si="3"/>
        <v>264.11</v>
      </c>
      <c r="U6" s="33">
        <f t="shared" si="3"/>
        <v>122.62</v>
      </c>
      <c r="V6" s="33">
        <f t="shared" si="3"/>
        <v>1072</v>
      </c>
      <c r="W6" s="33">
        <f t="shared" si="3"/>
        <v>0.47</v>
      </c>
      <c r="X6" s="33">
        <f t="shared" si="3"/>
        <v>2280.85</v>
      </c>
      <c r="Y6" s="34">
        <f>IF(Y7="",NA(),Y7)</f>
        <v>64.930000000000007</v>
      </c>
      <c r="Z6" s="34">
        <f t="shared" ref="Z6:AH6" si="4">IF(Z7="",NA(),Z7)</f>
        <v>67</v>
      </c>
      <c r="AA6" s="34">
        <f t="shared" si="4"/>
        <v>67.41</v>
      </c>
      <c r="AB6" s="34">
        <f t="shared" si="4"/>
        <v>69.89</v>
      </c>
      <c r="AC6" s="34">
        <f t="shared" si="4"/>
        <v>89.11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913.7</v>
      </c>
      <c r="BG6" s="34">
        <f t="shared" ref="BG6:BO6" si="7">IF(BG7="",NA(),BG7)</f>
        <v>980.8</v>
      </c>
      <c r="BH6" s="34">
        <f t="shared" si="7"/>
        <v>759.51</v>
      </c>
      <c r="BI6" s="34">
        <f t="shared" si="7"/>
        <v>707.13</v>
      </c>
      <c r="BJ6" s="34">
        <f t="shared" si="7"/>
        <v>698.43</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24.76</v>
      </c>
      <c r="BR6" s="34">
        <f t="shared" ref="BR6:BZ6" si="8">IF(BR7="",NA(),BR7)</f>
        <v>22.22</v>
      </c>
      <c r="BS6" s="34">
        <f t="shared" si="8"/>
        <v>25.84</v>
      </c>
      <c r="BT6" s="34">
        <f t="shared" si="8"/>
        <v>27.07</v>
      </c>
      <c r="BU6" s="34">
        <f t="shared" si="8"/>
        <v>57.75</v>
      </c>
      <c r="BV6" s="34">
        <f t="shared" si="8"/>
        <v>53.01</v>
      </c>
      <c r="BW6" s="34">
        <f t="shared" si="8"/>
        <v>50.54</v>
      </c>
      <c r="BX6" s="34">
        <f t="shared" si="8"/>
        <v>49.22</v>
      </c>
      <c r="BY6" s="34">
        <f t="shared" si="8"/>
        <v>69.87</v>
      </c>
      <c r="BZ6" s="34">
        <f t="shared" si="8"/>
        <v>74.3</v>
      </c>
      <c r="CA6" s="33" t="str">
        <f>IF(CA7="","",IF(CA7="-","【-】","【"&amp;SUBSTITUTE(TEXT(CA7,"#,##0.00"),"-","△")&amp;"】"))</f>
        <v>【75.58】</v>
      </c>
      <c r="CB6" s="34">
        <f>IF(CB7="",NA(),CB7)</f>
        <v>354.78</v>
      </c>
      <c r="CC6" s="34">
        <f t="shared" ref="CC6:CK6" si="9">IF(CC7="",NA(),CC7)</f>
        <v>387.22</v>
      </c>
      <c r="CD6" s="34">
        <f t="shared" si="9"/>
        <v>410.04</v>
      </c>
      <c r="CE6" s="34">
        <f t="shared" si="9"/>
        <v>392.35</v>
      </c>
      <c r="CF6" s="34">
        <f t="shared" si="9"/>
        <v>218.18</v>
      </c>
      <c r="CG6" s="34">
        <f t="shared" si="9"/>
        <v>299.39</v>
      </c>
      <c r="CH6" s="34">
        <f t="shared" si="9"/>
        <v>320.36</v>
      </c>
      <c r="CI6" s="34">
        <f t="shared" si="9"/>
        <v>332.02</v>
      </c>
      <c r="CJ6" s="34">
        <f t="shared" si="9"/>
        <v>234.96</v>
      </c>
      <c r="CK6" s="34">
        <f t="shared" si="9"/>
        <v>221.81</v>
      </c>
      <c r="CL6" s="33" t="str">
        <f>IF(CL7="","",IF(CL7="-","【-】","【"&amp;SUBSTITUTE(TEXT(CL7,"#,##0.00"),"-","△")&amp;"】"))</f>
        <v>【215.23】</v>
      </c>
      <c r="CM6" s="34">
        <f>IF(CM7="",NA(),CM7)</f>
        <v>30.17</v>
      </c>
      <c r="CN6" s="34">
        <f t="shared" ref="CN6:CV6" si="10">IF(CN7="",NA(),CN7)</f>
        <v>30.58</v>
      </c>
      <c r="CO6" s="34">
        <f t="shared" si="10"/>
        <v>32.08</v>
      </c>
      <c r="CP6" s="34">
        <f t="shared" si="10"/>
        <v>30.25</v>
      </c>
      <c r="CQ6" s="34">
        <f t="shared" si="10"/>
        <v>29.75</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96.31</v>
      </c>
      <c r="CY6" s="34">
        <f t="shared" ref="CY6:DG6" si="11">IF(CY7="",NA(),CY7)</f>
        <v>96.2</v>
      </c>
      <c r="CZ6" s="34">
        <f t="shared" si="11"/>
        <v>96.31</v>
      </c>
      <c r="DA6" s="34">
        <f t="shared" si="11"/>
        <v>96.36</v>
      </c>
      <c r="DB6" s="34">
        <f t="shared" si="11"/>
        <v>96.36</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192139</v>
      </c>
      <c r="D7" s="36">
        <v>47</v>
      </c>
      <c r="E7" s="36">
        <v>17</v>
      </c>
      <c r="F7" s="36">
        <v>4</v>
      </c>
      <c r="G7" s="36">
        <v>0</v>
      </c>
      <c r="H7" s="36" t="s">
        <v>109</v>
      </c>
      <c r="I7" s="36" t="s">
        <v>110</v>
      </c>
      <c r="J7" s="36" t="s">
        <v>111</v>
      </c>
      <c r="K7" s="36" t="s">
        <v>112</v>
      </c>
      <c r="L7" s="36" t="s">
        <v>113</v>
      </c>
      <c r="M7" s="36" t="s">
        <v>114</v>
      </c>
      <c r="N7" s="37" t="s">
        <v>115</v>
      </c>
      <c r="O7" s="37" t="s">
        <v>116</v>
      </c>
      <c r="P7" s="37">
        <v>3.33</v>
      </c>
      <c r="Q7" s="37">
        <v>100</v>
      </c>
      <c r="R7" s="37">
        <v>1948</v>
      </c>
      <c r="S7" s="37">
        <v>32384</v>
      </c>
      <c r="T7" s="37">
        <v>264.11</v>
      </c>
      <c r="U7" s="37">
        <v>122.62</v>
      </c>
      <c r="V7" s="37">
        <v>1072</v>
      </c>
      <c r="W7" s="37">
        <v>0.47</v>
      </c>
      <c r="X7" s="37">
        <v>2280.85</v>
      </c>
      <c r="Y7" s="37">
        <v>64.930000000000007</v>
      </c>
      <c r="Z7" s="37">
        <v>67</v>
      </c>
      <c r="AA7" s="37">
        <v>67.41</v>
      </c>
      <c r="AB7" s="37">
        <v>69.89</v>
      </c>
      <c r="AC7" s="37">
        <v>89.11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913.7</v>
      </c>
      <c r="BG7" s="37">
        <v>980.8</v>
      </c>
      <c r="BH7" s="37">
        <v>759.51</v>
      </c>
      <c r="BI7" s="37">
        <v>707.13</v>
      </c>
      <c r="BJ7" s="37">
        <v>698.43</v>
      </c>
      <c r="BK7" s="37">
        <v>1554.05</v>
      </c>
      <c r="BL7" s="37">
        <v>1671.86</v>
      </c>
      <c r="BM7" s="37">
        <v>1673.47</v>
      </c>
      <c r="BN7" s="37">
        <v>1298.9100000000001</v>
      </c>
      <c r="BO7" s="37">
        <v>1243.71</v>
      </c>
      <c r="BP7" s="37">
        <v>1225.44</v>
      </c>
      <c r="BQ7" s="37">
        <v>24.76</v>
      </c>
      <c r="BR7" s="37">
        <v>22.22</v>
      </c>
      <c r="BS7" s="37">
        <v>25.84</v>
      </c>
      <c r="BT7" s="37">
        <v>27.07</v>
      </c>
      <c r="BU7" s="37">
        <v>57.75</v>
      </c>
      <c r="BV7" s="37">
        <v>53.01</v>
      </c>
      <c r="BW7" s="37">
        <v>50.54</v>
      </c>
      <c r="BX7" s="37">
        <v>49.22</v>
      </c>
      <c r="BY7" s="37">
        <v>69.87</v>
      </c>
      <c r="BZ7" s="37">
        <v>74.3</v>
      </c>
      <c r="CA7" s="37">
        <v>75.58</v>
      </c>
      <c r="CB7" s="37">
        <v>354.78</v>
      </c>
      <c r="CC7" s="37">
        <v>387.22</v>
      </c>
      <c r="CD7" s="37">
        <v>410.04</v>
      </c>
      <c r="CE7" s="37">
        <v>392.35</v>
      </c>
      <c r="CF7" s="37">
        <v>218.18</v>
      </c>
      <c r="CG7" s="37">
        <v>299.39</v>
      </c>
      <c r="CH7" s="37">
        <v>320.36</v>
      </c>
      <c r="CI7" s="37">
        <v>332.02</v>
      </c>
      <c r="CJ7" s="37">
        <v>234.96</v>
      </c>
      <c r="CK7" s="37">
        <v>221.81</v>
      </c>
      <c r="CL7" s="37">
        <v>215.23</v>
      </c>
      <c r="CM7" s="37">
        <v>30.17</v>
      </c>
      <c r="CN7" s="37">
        <v>30.58</v>
      </c>
      <c r="CO7" s="37">
        <v>32.08</v>
      </c>
      <c r="CP7" s="37">
        <v>30.25</v>
      </c>
      <c r="CQ7" s="37">
        <v>29.75</v>
      </c>
      <c r="CR7" s="37">
        <v>36.200000000000003</v>
      </c>
      <c r="CS7" s="37">
        <v>34.74</v>
      </c>
      <c r="CT7" s="37">
        <v>36.65</v>
      </c>
      <c r="CU7" s="37">
        <v>42.9</v>
      </c>
      <c r="CV7" s="37">
        <v>43.36</v>
      </c>
      <c r="CW7" s="37">
        <v>42.66</v>
      </c>
      <c r="CX7" s="37">
        <v>96.31</v>
      </c>
      <c r="CY7" s="37">
        <v>96.2</v>
      </c>
      <c r="CZ7" s="37">
        <v>96.31</v>
      </c>
      <c r="DA7" s="37">
        <v>96.36</v>
      </c>
      <c r="DB7" s="37">
        <v>96.36</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2019-01-25T08:09:29Z</cp:lastPrinted>
  <dcterms:created xsi:type="dcterms:W3CDTF">2018-12-03T09:14:04Z</dcterms:created>
  <dcterms:modified xsi:type="dcterms:W3CDTF">2019-02-05T07:59:03Z</dcterms:modified>
  <cp:category/>
</cp:coreProperties>
</file>