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1jv3ndfRaejwAptL96uwClCla+FQORHtGxs+6LcbPG/y3OXYepJtQHgUSR7HVBLwEw4jel0x6SMOp++7eTn/w==" workbookSaltValue="yZXyStrhsiNkrEG/WmlFK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<sst xmlns="http://schemas.openxmlformats.org/spreadsheetml/2006/main" count="232" uniqueCount="119">
  <si>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</si>
  <si>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</si>
  <si>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</si>
  <si>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</si>
  <si>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</si>
  <si>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</si>
  <si>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</si>
  <si>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</si>
  <si>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</si>
  <si>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</si>
  <si>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</si>
  <si>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</si>
  <si>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</si>
  <si>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</si>
  <si>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</si>
  <si>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</si>
  <si>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</si>
  <si>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</si>
  <si>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</si>
  <si>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</si>
  <si>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</si>
  <si>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</si>
  <si>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</si>
  <si>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</si>
  <si>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</si>
  <si>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</si>
  <si>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</si>
  <si>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</si>
  <si>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</si>
  <si>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</si>
  <si>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</si>
  <si>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</si>
  <si>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</si>
  <si>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</si>
  <si>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</si>
  <si>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</si>
  <si>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</si>
  <si>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</si>
  <si>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</si>
  <si>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</si>
  <si>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</si>
  <si>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</si>
  <si>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</si>
  <si>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</si>
  <si>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</si>
  <si>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</si>
  <si>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</si>
  <si>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</si>
  <si>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</si>
  <si>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</si>
  <si>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</si>
  <si>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</si>
  <si>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</si>
  <si>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</si>
  <si>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</si>
  <si>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</si>
  <si>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</si>
  <si>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</si>
  <si>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</si>
  <si>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</si>
  <si>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</si>
  <si>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</si>
  <si>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</si>
  <si>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</si>
  <si>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</si>
  <si>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</si>
  <si>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</si>
  <si>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</si>
  <si>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</si>
  <si>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</si>
  <si>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</si>
  <si>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</si>
  <si>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</si>
  <si>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</si>
  <si>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</si>
  <si>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</si>
  <si>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</si>
  <si>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</si>
  <si>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</si>
  <si>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</si>
  <si>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</si>
  <si>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</si>
  <si>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</si>
  <si>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</si>
  <si>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</si>
  <si>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</si>
  <si>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</si>
  <si>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</si>
  <si>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</si>
  <si>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</si>
  <si>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</si>
  <si>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</si>
  <si>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</si>
  <si>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</si>
  <si>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</si>
  <si>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</si>
  <si>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</si>
  <si>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</si>
  <si>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</si>
  <si>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</si>
  <si>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</si>
  <si>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</si>
  <si>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</si>
  <si>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</si>
  <si>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笛吹市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</si>
  <si>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</si>
  <si>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</si>
  <si>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</si>
  <si>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</si>
  <si>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</si>
  <si>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</si>
  <si>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</si>
  <si>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</si>
  <si>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</si>
  <si>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</si>
  <si>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</si>
  <si>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損益が安定していない状況であるが、合併後の料金統一から７年間、料金の改定を行っていないことが、第一の要因であると思われる。その一方、施設整備は計画どおりに進められていることが、現状の経営悪化を招いている。
　これらを踏まえ、平成30年度より24.7％の料金改定を行った。また、今後も平成34年度にも、再度料金改定を行う予定であり、経営の健全化に向けて動き出したところである。
　また、料金改定だけではなく、平成29年度より料金徴収業務については民間委託を導入し、今後も民間企業を活用した合理化や広域化の検討を鋭意進め始めている。
　今後は、管路の健全な維持管理を行えるよう、経営戦略やマネジメントの策定を進めていく。</t>
    <rPh sb="1" eb="3">
      <t>ケイエイ</t>
    </rPh>
    <rPh sb="3" eb="5">
      <t>ソンエキ</t>
    </rPh>
    <rPh sb="6" eb="8">
      <t>アンテイ</t>
    </rPh>
    <rPh sb="13" eb="15">
      <t>ジョウキョウ</t>
    </rPh>
    <rPh sb="20" eb="23">
      <t>ガッペイゴ</t>
    </rPh>
    <rPh sb="24" eb="26">
      <t>リョウキン</t>
    </rPh>
    <rPh sb="26" eb="28">
      <t>トウイツ</t>
    </rPh>
    <rPh sb="31" eb="33">
      <t>ネンカン</t>
    </rPh>
    <rPh sb="34" eb="36">
      <t>リョウキン</t>
    </rPh>
    <rPh sb="37" eb="39">
      <t>カイテイ</t>
    </rPh>
    <rPh sb="40" eb="41">
      <t>オコナ</t>
    </rPh>
    <rPh sb="50" eb="52">
      <t>ダイイチ</t>
    </rPh>
    <rPh sb="53" eb="55">
      <t>ヨウイン</t>
    </rPh>
    <rPh sb="59" eb="60">
      <t>オモ</t>
    </rPh>
    <rPh sb="66" eb="68">
      <t>イッポウ</t>
    </rPh>
    <rPh sb="69" eb="71">
      <t>シセツ</t>
    </rPh>
    <rPh sb="71" eb="73">
      <t>セイビ</t>
    </rPh>
    <rPh sb="74" eb="76">
      <t>ケイカク</t>
    </rPh>
    <rPh sb="80" eb="81">
      <t>スス</t>
    </rPh>
    <rPh sb="91" eb="93">
      <t>ゲンジョウ</t>
    </rPh>
    <rPh sb="94" eb="96">
      <t>ケイエイ</t>
    </rPh>
    <rPh sb="96" eb="98">
      <t>アッカ</t>
    </rPh>
    <rPh sb="99" eb="100">
      <t>マネ</t>
    </rPh>
    <rPh sb="111" eb="112">
      <t>フ</t>
    </rPh>
    <rPh sb="115" eb="117">
      <t>ヘイセイ</t>
    </rPh>
    <rPh sb="119" eb="121">
      <t>ネンド</t>
    </rPh>
    <rPh sb="129" eb="131">
      <t>リョウキン</t>
    </rPh>
    <rPh sb="131" eb="133">
      <t>カイテイ</t>
    </rPh>
    <rPh sb="134" eb="135">
      <t>オコナ</t>
    </rPh>
    <rPh sb="141" eb="143">
      <t>コンゴ</t>
    </rPh>
    <rPh sb="144" eb="146">
      <t>ヘイセイ</t>
    </rPh>
    <rPh sb="148" eb="150">
      <t>ネンド</t>
    </rPh>
    <rPh sb="153" eb="155">
      <t>サイド</t>
    </rPh>
    <rPh sb="155" eb="157">
      <t>リョウキン</t>
    </rPh>
    <rPh sb="157" eb="159">
      <t>カイテイ</t>
    </rPh>
    <rPh sb="160" eb="161">
      <t>オコナ</t>
    </rPh>
    <rPh sb="162" eb="164">
      <t>ヨテイ</t>
    </rPh>
    <rPh sb="168" eb="170">
      <t>ケイエイ</t>
    </rPh>
    <rPh sb="171" eb="174">
      <t>ケンゼンカ</t>
    </rPh>
    <rPh sb="175" eb="176">
      <t>ム</t>
    </rPh>
    <rPh sb="178" eb="179">
      <t>ウゴ</t>
    </rPh>
    <rPh sb="180" eb="181">
      <t>ダ</t>
    </rPh>
    <rPh sb="195" eb="197">
      <t>リョウキン</t>
    </rPh>
    <rPh sb="197" eb="199">
      <t>カイテイ</t>
    </rPh>
    <rPh sb="206" eb="208">
      <t>ヘイセイ</t>
    </rPh>
    <rPh sb="210" eb="212">
      <t>ネンド</t>
    </rPh>
    <rPh sb="214" eb="216">
      <t>リョウキン</t>
    </rPh>
    <rPh sb="216" eb="218">
      <t>チョウシュウ</t>
    </rPh>
    <rPh sb="218" eb="220">
      <t>ギョウム</t>
    </rPh>
    <rPh sb="225" eb="227">
      <t>ミンカン</t>
    </rPh>
    <rPh sb="227" eb="229">
      <t>イタク</t>
    </rPh>
    <rPh sb="230" eb="232">
      <t>ドウニュウ</t>
    </rPh>
    <rPh sb="234" eb="236">
      <t>コンゴ</t>
    </rPh>
    <rPh sb="237" eb="239">
      <t>ミンカン</t>
    </rPh>
    <rPh sb="239" eb="241">
      <t>キギョウ</t>
    </rPh>
    <rPh sb="242" eb="244">
      <t>カツヨウ</t>
    </rPh>
    <rPh sb="246" eb="249">
      <t>ゴウリカ</t>
    </rPh>
    <rPh sb="250" eb="253">
      <t>コウイキカ</t>
    </rPh>
    <rPh sb="254" eb="256">
      <t>ケントウ</t>
    </rPh>
    <rPh sb="257" eb="259">
      <t>エイイ</t>
    </rPh>
    <rPh sb="259" eb="260">
      <t>スス</t>
    </rPh>
    <rPh sb="261" eb="262">
      <t>ハジ</t>
    </rPh>
    <rPh sb="269" eb="271">
      <t>コンゴ</t>
    </rPh>
    <rPh sb="273" eb="275">
      <t>カンロ</t>
    </rPh>
    <rPh sb="276" eb="278">
      <t>ケンゼン</t>
    </rPh>
    <rPh sb="279" eb="281">
      <t>イジ</t>
    </rPh>
    <rPh sb="281" eb="283">
      <t>カンリ</t>
    </rPh>
    <rPh sb="284" eb="285">
      <t>オコナ</t>
    </rPh>
    <rPh sb="290" eb="292">
      <t>ケイエイ</t>
    </rPh>
    <rPh sb="292" eb="294">
      <t>センリャク</t>
    </rPh>
    <rPh sb="302" eb="304">
      <t>サクテイ</t>
    </rPh>
    <rPh sb="305" eb="306">
      <t>スス</t>
    </rPh>
    <phoneticPr fontId="4"/>
  </si>
  <si>
    <t>　①の経営収支比率は、100％を切る年もあり、ぎりぎりの運営を行っている表れである。一般会計からの補助金収入で補填されている部分があり、独立採算での運営が行われていない。　
　③の流動比率はかろうじて100％を保ってはいるものの、類似団体より大幅に低くなっている。料金収入が年々減少傾向にあるため、現状のままでは健全経営からますます乖離していくであろう。
　また、大型施設の新設等により、④企業債残高や⑥給水原価が高くなっている一方、料金改定が行われていないため、⑤料金回収率は低いまま推移しており、経営の悪化に拍車がかかっている。
　⑦の施設利用率は、ほぼ全国平均と近似値であるものの、配水量の減少傾向が、当団体では顕著である。
　⑧の有収率については、財源の確保がままならず、老朽管の更新が思うように進まず、ほぼ横ばい状態である。　　　　　　　　　　　　　　　　　　　　　　　　　　　　　　　　　　　　　　　　　　　　　　　　　　　　　　　　　　　　　　　　　　　　　　　　　　　　　　　　　　　　　　　　　　　　　　　　　　</t>
    <rPh sb="3" eb="5">
      <t>ケイエイ</t>
    </rPh>
    <rPh sb="5" eb="7">
      <t>シュウシ</t>
    </rPh>
    <rPh sb="7" eb="9">
      <t>ヒリツ</t>
    </rPh>
    <rPh sb="16" eb="17">
      <t>キ</t>
    </rPh>
    <rPh sb="18" eb="19">
      <t>トシ</t>
    </rPh>
    <rPh sb="28" eb="30">
      <t>ウンエイ</t>
    </rPh>
    <rPh sb="31" eb="32">
      <t>オコナ</t>
    </rPh>
    <rPh sb="36" eb="37">
      <t>ヒョウ</t>
    </rPh>
    <rPh sb="42" eb="44">
      <t>イッパン</t>
    </rPh>
    <rPh sb="44" eb="46">
      <t>カイケイ</t>
    </rPh>
    <rPh sb="49" eb="52">
      <t>ホジョキン</t>
    </rPh>
    <rPh sb="52" eb="54">
      <t>シュウニュウ</t>
    </rPh>
    <rPh sb="55" eb="57">
      <t>ホテン</t>
    </rPh>
    <rPh sb="62" eb="64">
      <t>ブブン</t>
    </rPh>
    <rPh sb="68" eb="70">
      <t>ドクリツ</t>
    </rPh>
    <rPh sb="70" eb="72">
      <t>サイサン</t>
    </rPh>
    <rPh sb="74" eb="76">
      <t>ウンエイ</t>
    </rPh>
    <rPh sb="77" eb="78">
      <t>オコナ</t>
    </rPh>
    <rPh sb="90" eb="92">
      <t>リュウドウ</t>
    </rPh>
    <rPh sb="92" eb="94">
      <t>ヒリツ</t>
    </rPh>
    <rPh sb="105" eb="106">
      <t>タモ</t>
    </rPh>
    <rPh sb="115" eb="117">
      <t>ルイジ</t>
    </rPh>
    <rPh sb="117" eb="119">
      <t>ダンタイ</t>
    </rPh>
    <rPh sb="121" eb="123">
      <t>オオハバ</t>
    </rPh>
    <rPh sb="124" eb="125">
      <t>ヒク</t>
    </rPh>
    <rPh sb="132" eb="134">
      <t>リョウキン</t>
    </rPh>
    <rPh sb="134" eb="136">
      <t>シュウニュウ</t>
    </rPh>
    <rPh sb="137" eb="139">
      <t>ネンネン</t>
    </rPh>
    <rPh sb="139" eb="141">
      <t>ゲンショウ</t>
    </rPh>
    <rPh sb="141" eb="143">
      <t>ケイコウ</t>
    </rPh>
    <rPh sb="149" eb="151">
      <t>ゲンジョウ</t>
    </rPh>
    <rPh sb="156" eb="158">
      <t>ケンゼン</t>
    </rPh>
    <rPh sb="158" eb="160">
      <t>ケイエイ</t>
    </rPh>
    <rPh sb="166" eb="168">
      <t>カイリ</t>
    </rPh>
    <rPh sb="182" eb="184">
      <t>オオガタ</t>
    </rPh>
    <rPh sb="184" eb="186">
      <t>シセツ</t>
    </rPh>
    <rPh sb="187" eb="189">
      <t>シンセツ</t>
    </rPh>
    <rPh sb="189" eb="190">
      <t>トウ</t>
    </rPh>
    <rPh sb="195" eb="197">
      <t>キギョウ</t>
    </rPh>
    <rPh sb="197" eb="198">
      <t>サイ</t>
    </rPh>
    <rPh sb="198" eb="200">
      <t>ザンダカ</t>
    </rPh>
    <rPh sb="202" eb="204">
      <t>キュウスイ</t>
    </rPh>
    <rPh sb="204" eb="206">
      <t>ゲンカ</t>
    </rPh>
    <rPh sb="207" eb="208">
      <t>タカ</t>
    </rPh>
    <rPh sb="214" eb="216">
      <t>イッポウ</t>
    </rPh>
    <rPh sb="217" eb="219">
      <t>リョウキン</t>
    </rPh>
    <rPh sb="219" eb="221">
      <t>カイテイ</t>
    </rPh>
    <rPh sb="222" eb="223">
      <t>オコナ</t>
    </rPh>
    <rPh sb="233" eb="235">
      <t>リョウキン</t>
    </rPh>
    <rPh sb="235" eb="237">
      <t>カイシュウ</t>
    </rPh>
    <rPh sb="237" eb="238">
      <t>リツ</t>
    </rPh>
    <rPh sb="239" eb="240">
      <t>ヒク</t>
    </rPh>
    <rPh sb="243" eb="245">
      <t>スイイ</t>
    </rPh>
    <rPh sb="250" eb="252">
      <t>ケイエイ</t>
    </rPh>
    <rPh sb="253" eb="255">
      <t>アッカ</t>
    </rPh>
    <rPh sb="256" eb="258">
      <t>ハクシャ</t>
    </rPh>
    <rPh sb="270" eb="272">
      <t>シセツ</t>
    </rPh>
    <rPh sb="272" eb="275">
      <t>リヨウリツ</t>
    </rPh>
    <rPh sb="279" eb="281">
      <t>ゼンコク</t>
    </rPh>
    <rPh sb="281" eb="283">
      <t>ヘイキン</t>
    </rPh>
    <rPh sb="284" eb="287">
      <t>キンジチ</t>
    </rPh>
    <rPh sb="294" eb="296">
      <t>ハイスイ</t>
    </rPh>
    <rPh sb="296" eb="297">
      <t>リョウ</t>
    </rPh>
    <rPh sb="298" eb="300">
      <t>ゲンショウ</t>
    </rPh>
    <rPh sb="300" eb="302">
      <t>ケイコウ</t>
    </rPh>
    <rPh sb="304" eb="305">
      <t>トウ</t>
    </rPh>
    <rPh sb="305" eb="307">
      <t>ダンタイ</t>
    </rPh>
    <rPh sb="309" eb="311">
      <t>ケンチョ</t>
    </rPh>
    <phoneticPr fontId="4"/>
  </si>
  <si>
    <t>　数値について明確な基準はないが、①の有形固定資産減価償却率は、類似団体より低いが、これは合併特例債を用いた大型の浄水・配水施設や送水管の整備を行ったとこによる、施設の新設が影響しているものと思われる。一方、③の管路更新率は、年によって増減が激しく、更新工事が計画的に行われていないことを示している。末端の配水管の更新は、財源不足のためなかなか行われず、新規の施設と老朽管との二極化が著しくなっている。
　なお、②の管路経年化率については、水道施設の資産調査がなされていないため、低い数値となっている。</t>
    <rPh sb="1" eb="3">
      <t>スウチ</t>
    </rPh>
    <rPh sb="7" eb="9">
      <t>メイカク</t>
    </rPh>
    <rPh sb="10" eb="12">
      <t>キジュン</t>
    </rPh>
    <rPh sb="19" eb="21">
      <t>ユウケイ</t>
    </rPh>
    <rPh sb="21" eb="23">
      <t>コテイ</t>
    </rPh>
    <rPh sb="23" eb="25">
      <t>シサン</t>
    </rPh>
    <rPh sb="25" eb="27">
      <t>ゲンカ</t>
    </rPh>
    <rPh sb="27" eb="29">
      <t>ショウキャク</t>
    </rPh>
    <rPh sb="29" eb="30">
      <t>リツ</t>
    </rPh>
    <rPh sb="32" eb="34">
      <t>ルイジ</t>
    </rPh>
    <rPh sb="34" eb="36">
      <t>ダンタイ</t>
    </rPh>
    <rPh sb="38" eb="39">
      <t>ヒク</t>
    </rPh>
    <rPh sb="45" eb="47">
      <t>ガッペイ</t>
    </rPh>
    <rPh sb="47" eb="49">
      <t>トクレイ</t>
    </rPh>
    <rPh sb="49" eb="50">
      <t>サイ</t>
    </rPh>
    <rPh sb="51" eb="52">
      <t>モチ</t>
    </rPh>
    <rPh sb="54" eb="56">
      <t>オオガタ</t>
    </rPh>
    <rPh sb="57" eb="59">
      <t>ジョウスイ</t>
    </rPh>
    <rPh sb="60" eb="62">
      <t>ハイスイ</t>
    </rPh>
    <rPh sb="62" eb="64">
      <t>シセツ</t>
    </rPh>
    <rPh sb="65" eb="66">
      <t>ソウ</t>
    </rPh>
    <rPh sb="66" eb="67">
      <t>スイ</t>
    </rPh>
    <rPh sb="67" eb="68">
      <t>カン</t>
    </rPh>
    <rPh sb="69" eb="71">
      <t>セイビ</t>
    </rPh>
    <rPh sb="72" eb="73">
      <t>オコナ</t>
    </rPh>
    <rPh sb="81" eb="83">
      <t>シセツ</t>
    </rPh>
    <rPh sb="84" eb="86">
      <t>シンセツ</t>
    </rPh>
    <rPh sb="87" eb="89">
      <t>エイキョウ</t>
    </rPh>
    <rPh sb="96" eb="97">
      <t>オモ</t>
    </rPh>
    <rPh sb="101" eb="103">
      <t>イッポウ</t>
    </rPh>
    <rPh sb="106" eb="108">
      <t>カンロ</t>
    </rPh>
    <rPh sb="108" eb="110">
      <t>コウシン</t>
    </rPh>
    <rPh sb="110" eb="111">
      <t>リツ</t>
    </rPh>
    <rPh sb="113" eb="114">
      <t>トシ</t>
    </rPh>
    <rPh sb="118" eb="120">
      <t>ゾウゲン</t>
    </rPh>
    <rPh sb="121" eb="122">
      <t>ハゲ</t>
    </rPh>
    <rPh sb="125" eb="127">
      <t>コウシン</t>
    </rPh>
    <rPh sb="127" eb="129">
      <t>コウジ</t>
    </rPh>
    <rPh sb="130" eb="133">
      <t>ケイカクテキ</t>
    </rPh>
    <rPh sb="134" eb="135">
      <t>オコナ</t>
    </rPh>
    <rPh sb="144" eb="145">
      <t>シメ</t>
    </rPh>
    <rPh sb="150" eb="152">
      <t>マッタン</t>
    </rPh>
    <rPh sb="153" eb="155">
      <t>ハイスイ</t>
    </rPh>
    <rPh sb="155" eb="156">
      <t>カン</t>
    </rPh>
    <rPh sb="157" eb="159">
      <t>コウシン</t>
    </rPh>
    <rPh sb="161" eb="163">
      <t>ザイゲン</t>
    </rPh>
    <rPh sb="163" eb="165">
      <t>ブソク</t>
    </rPh>
    <rPh sb="172" eb="173">
      <t>オコナ</t>
    </rPh>
    <rPh sb="177" eb="179">
      <t>シンキ</t>
    </rPh>
    <rPh sb="180" eb="182">
      <t>シセツ</t>
    </rPh>
    <rPh sb="183" eb="185">
      <t>ロウキュウ</t>
    </rPh>
    <rPh sb="185" eb="186">
      <t>カン</t>
    </rPh>
    <rPh sb="188" eb="191">
      <t>ニキョクカ</t>
    </rPh>
    <rPh sb="192" eb="193">
      <t>イチジル</t>
    </rPh>
    <rPh sb="208" eb="210">
      <t>カンロ</t>
    </rPh>
    <rPh sb="210" eb="213">
      <t>ケイネンカ</t>
    </rPh>
    <rPh sb="213" eb="214">
      <t>リツ</t>
    </rPh>
    <rPh sb="220" eb="222">
      <t>スイドウ</t>
    </rPh>
    <rPh sb="222" eb="224">
      <t>シセツ</t>
    </rPh>
    <rPh sb="225" eb="226">
      <t>シ</t>
    </rPh>
    <rPh sb="226" eb="227">
      <t>サン</t>
    </rPh>
    <rPh sb="227" eb="229">
      <t>チョウサ</t>
    </rPh>
    <rPh sb="240" eb="241">
      <t>ヒク</t>
    </rPh>
    <rPh sb="242" eb="244">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</si>
</sst>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0.66</c:v>
                </c:pt>
                <c:pt idx="1">
                  <c:v>1.1000000000000001</c:v>
                </c:pt>
                <c:pt idx="2">
                  <c:v>0.95</c:v>
                </c:pt>
                <c:pt idx="3">
                  <c:v>0.33</c:v>
                </c:pt>
                <c:pt idx="4">
                  <c:v>0.3</c:v>
                </c:pt>
              </c:numCache>
            </c:numRef>
          </c:val>
          <c:extLst xmlns:c16r2="http://schemas.microsoft.com/office/drawing/2015/06/chart">
            <c:ext xmlns:c16="http://schemas.microsoft.com/office/drawing/2014/chart" uri="{C3380CC4-5D6E-409C-BE32-E72D297353CC}">
              <c16:uniqueId val="{00000000-B741-43BB-B776-DBA65A83E8BA}"/>
            </c:ext>
          </c:extLst>
        </c:ser>
        <c:dLbls>
          <c:showLegendKey val="0"/>
          <c:showVal val="0"/>
          <c:showCatName val="0"/>
          <c:showSerName val="0"/>
          <c:showPercent val="0"/>
          <c:showBubbleSize val="0"/>
        </c:dLbls>
        <c:gapWidth val="150"/>
        <c:axId val="112138880"/>
        <c:axId val="11214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B741-43BB-B776-DBA65A83E8BA}"/>
            </c:ext>
          </c:extLst>
        </c:ser>
        <c:dLbls>
          <c:showLegendKey val="0"/>
          <c:showVal val="0"/>
          <c:showCatName val="0"/>
          <c:showSerName val="0"/>
          <c:showPercent val="0"/>
          <c:showBubbleSize val="0"/>
        </c:dLbls>
        <c:marker val="1"/>
        <c:smooth val="0"/>
        <c:axId val="112138880"/>
        <c:axId val="112145152"/>
      </c:lineChart>
      <c:dateAx>
        <c:axId val="112138880"/>
        <c:scaling>
          <c:orientation val="minMax"/>
        </c:scaling>
        <c:delete val="1"/>
        <c:axPos val="b"/>
        <c:numFmt formatCode="ge" sourceLinked="1"/>
        <c:majorTickMark val="none"/>
        <c:minorTickMark val="none"/>
        <c:tickLblPos val="none"/>
        <c:crossAx val="112145152"/>
        <c:crosses val="autoZero"/>
        <c:auto val="1"/>
        <c:lblOffset val="100"/>
        <c:baseTimeUnit val="years"/>
      </c:dateAx>
      <c:valAx>
        <c:axId val="1121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67.569999999999993</c:v>
                </c:pt>
                <c:pt idx="1">
                  <c:v>57.88</c:v>
                </c:pt>
                <c:pt idx="2">
                  <c:v>58.92</c:v>
                </c:pt>
                <c:pt idx="3">
                  <c:v>59.17</c:v>
                </c:pt>
                <c:pt idx="4">
                  <c:v>59.56</c:v>
                </c:pt>
              </c:numCache>
            </c:numRef>
          </c:val>
          <c:extLst xmlns:c16r2="http://schemas.microsoft.com/office/drawing/2015/06/chart">
            <c:ext xmlns:c16="http://schemas.microsoft.com/office/drawing/2014/chart" uri="{C3380CC4-5D6E-409C-BE32-E72D297353CC}">
              <c16:uniqueId val="{00000000-EEC8-4668-B7C8-F7DC36411D01}"/>
            </c:ext>
          </c:extLst>
        </c:ser>
        <c:dLbls>
          <c:showLegendKey val="0"/>
          <c:showVal val="0"/>
          <c:showCatName val="0"/>
          <c:showSerName val="0"/>
          <c:showPercent val="0"/>
          <c:showBubbleSize val="0"/>
        </c:dLbls>
        <c:gapWidth val="150"/>
        <c:axId val="113027712"/>
        <c:axId val="11303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EEC8-4668-B7C8-F7DC36411D01}"/>
            </c:ext>
          </c:extLst>
        </c:ser>
        <c:dLbls>
          <c:showLegendKey val="0"/>
          <c:showVal val="0"/>
          <c:showCatName val="0"/>
          <c:showSerName val="0"/>
          <c:showPercent val="0"/>
          <c:showBubbleSize val="0"/>
        </c:dLbls>
        <c:marker val="1"/>
        <c:smooth val="0"/>
        <c:axId val="113027712"/>
        <c:axId val="113038080"/>
      </c:lineChart>
      <c:dateAx>
        <c:axId val="113027712"/>
        <c:scaling>
          <c:orientation val="minMax"/>
        </c:scaling>
        <c:delete val="1"/>
        <c:axPos val="b"/>
        <c:numFmt formatCode="ge" sourceLinked="1"/>
        <c:majorTickMark val="none"/>
        <c:minorTickMark val="none"/>
        <c:tickLblPos val="none"/>
        <c:crossAx val="113038080"/>
        <c:crosses val="autoZero"/>
        <c:auto val="1"/>
        <c:lblOffset val="100"/>
        <c:baseTimeUnit val="years"/>
      </c:dateAx>
      <c:valAx>
        <c:axId val="1130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80.23</c:v>
                </c:pt>
                <c:pt idx="1">
                  <c:v>81.25</c:v>
                </c:pt>
                <c:pt idx="2">
                  <c:v>79.819999999999993</c:v>
                </c:pt>
                <c:pt idx="3">
                  <c:v>79.989999999999995</c:v>
                </c:pt>
                <c:pt idx="4">
                  <c:v>79.739999999999995</c:v>
                </c:pt>
              </c:numCache>
            </c:numRef>
          </c:val>
          <c:extLst xmlns:c16r2="http://schemas.microsoft.com/office/drawing/2015/06/chart">
            <c:ext xmlns:c16="http://schemas.microsoft.com/office/drawing/2014/chart" uri="{C3380CC4-5D6E-409C-BE32-E72D297353CC}">
              <c16:uniqueId val="{00000000-1E79-492A-A173-35C6E8BFE94B}"/>
            </c:ext>
          </c:extLst>
        </c:ser>
        <c:dLbls>
          <c:showLegendKey val="0"/>
          <c:showVal val="0"/>
          <c:showCatName val="0"/>
          <c:showSerName val="0"/>
          <c:showPercent val="0"/>
          <c:showBubbleSize val="0"/>
        </c:dLbls>
        <c:gapWidth val="150"/>
        <c:axId val="113085440"/>
        <c:axId val="11308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1E79-492A-A173-35C6E8BFE94B}"/>
            </c:ext>
          </c:extLst>
        </c:ser>
        <c:dLbls>
          <c:showLegendKey val="0"/>
          <c:showVal val="0"/>
          <c:showCatName val="0"/>
          <c:showSerName val="0"/>
          <c:showPercent val="0"/>
          <c:showBubbleSize val="0"/>
        </c:dLbls>
        <c:marker val="1"/>
        <c:smooth val="0"/>
        <c:axId val="113085440"/>
        <c:axId val="113087616"/>
      </c:lineChart>
      <c:dateAx>
        <c:axId val="113085440"/>
        <c:scaling>
          <c:orientation val="minMax"/>
        </c:scaling>
        <c:delete val="1"/>
        <c:axPos val="b"/>
        <c:numFmt formatCode="ge" sourceLinked="1"/>
        <c:majorTickMark val="none"/>
        <c:minorTickMark val="none"/>
        <c:tickLblPos val="none"/>
        <c:crossAx val="113087616"/>
        <c:crosses val="autoZero"/>
        <c:auto val="1"/>
        <c:lblOffset val="100"/>
        <c:baseTimeUnit val="years"/>
      </c:dateAx>
      <c:valAx>
        <c:axId val="1130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98.09</c:v>
                </c:pt>
                <c:pt idx="1">
                  <c:v>107.84</c:v>
                </c:pt>
                <c:pt idx="2">
                  <c:v>100.03</c:v>
                </c:pt>
                <c:pt idx="3">
                  <c:v>101.31</c:v>
                </c:pt>
                <c:pt idx="4">
                  <c:v>99.51</c:v>
                </c:pt>
              </c:numCache>
            </c:numRef>
          </c:val>
          <c:extLst xmlns:c16r2="http://schemas.microsoft.com/office/drawing/2015/06/chart">
            <c:ext xmlns:c16="http://schemas.microsoft.com/office/drawing/2014/chart" uri="{C3380CC4-5D6E-409C-BE32-E72D297353CC}">
              <c16:uniqueId val="{00000000-03CD-47DA-9599-33F75F8B077F}"/>
            </c:ext>
          </c:extLst>
        </c:ser>
        <c:dLbls>
          <c:showLegendKey val="0"/>
          <c:showVal val="0"/>
          <c:showCatName val="0"/>
          <c:showSerName val="0"/>
          <c:showPercent val="0"/>
          <c:showBubbleSize val="0"/>
        </c:dLbls>
        <c:gapWidth val="150"/>
        <c:axId val="112180224"/>
        <c:axId val="11218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03CD-47DA-9599-33F75F8B077F}"/>
            </c:ext>
          </c:extLst>
        </c:ser>
        <c:dLbls>
          <c:showLegendKey val="0"/>
          <c:showVal val="0"/>
          <c:showCatName val="0"/>
          <c:showSerName val="0"/>
          <c:showPercent val="0"/>
          <c:showBubbleSize val="0"/>
        </c:dLbls>
        <c:marker val="1"/>
        <c:smooth val="0"/>
        <c:axId val="112180224"/>
        <c:axId val="112186496"/>
      </c:lineChart>
      <c:dateAx>
        <c:axId val="112180224"/>
        <c:scaling>
          <c:orientation val="minMax"/>
        </c:scaling>
        <c:delete val="1"/>
        <c:axPos val="b"/>
        <c:numFmt formatCode="ge" sourceLinked="1"/>
        <c:majorTickMark val="none"/>
        <c:minorTickMark val="none"/>
        <c:tickLblPos val="none"/>
        <c:crossAx val="112186496"/>
        <c:crosses val="autoZero"/>
        <c:auto val="1"/>
        <c:lblOffset val="100"/>
        <c:baseTimeUnit val="years"/>
      </c:dateAx>
      <c:valAx>
        <c:axId val="112186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1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33.450000000000003</c:v>
                </c:pt>
                <c:pt idx="1">
                  <c:v>33.42</c:v>
                </c:pt>
                <c:pt idx="2">
                  <c:v>34.67</c:v>
                </c:pt>
                <c:pt idx="3">
                  <c:v>35.909999999999997</c:v>
                </c:pt>
                <c:pt idx="4">
                  <c:v>37.5</c:v>
                </c:pt>
              </c:numCache>
            </c:numRef>
          </c:val>
          <c:extLst xmlns:c16r2="http://schemas.microsoft.com/office/drawing/2015/06/chart">
            <c:ext xmlns:c16="http://schemas.microsoft.com/office/drawing/2014/chart" uri="{C3380CC4-5D6E-409C-BE32-E72D297353CC}">
              <c16:uniqueId val="{00000000-07BE-497D-80FA-8EEF96DFD18B}"/>
            </c:ext>
          </c:extLst>
        </c:ser>
        <c:dLbls>
          <c:showLegendKey val="0"/>
          <c:showVal val="0"/>
          <c:showCatName val="0"/>
          <c:showSerName val="0"/>
          <c:showPercent val="0"/>
          <c:showBubbleSize val="0"/>
        </c:dLbls>
        <c:gapWidth val="150"/>
        <c:axId val="112606592"/>
        <c:axId val="11262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07BE-497D-80FA-8EEF96DFD18B}"/>
            </c:ext>
          </c:extLst>
        </c:ser>
        <c:dLbls>
          <c:showLegendKey val="0"/>
          <c:showVal val="0"/>
          <c:showCatName val="0"/>
          <c:showSerName val="0"/>
          <c:showPercent val="0"/>
          <c:showBubbleSize val="0"/>
        </c:dLbls>
        <c:marker val="1"/>
        <c:smooth val="0"/>
        <c:axId val="112606592"/>
        <c:axId val="112629248"/>
      </c:lineChart>
      <c:dateAx>
        <c:axId val="112606592"/>
        <c:scaling>
          <c:orientation val="minMax"/>
        </c:scaling>
        <c:delete val="1"/>
        <c:axPos val="b"/>
        <c:numFmt formatCode="ge" sourceLinked="1"/>
        <c:majorTickMark val="none"/>
        <c:minorTickMark val="none"/>
        <c:tickLblPos val="none"/>
        <c:crossAx val="112629248"/>
        <c:crosses val="autoZero"/>
        <c:auto val="1"/>
        <c:lblOffset val="100"/>
        <c:baseTimeUnit val="years"/>
      </c:dateAx>
      <c:valAx>
        <c:axId val="1126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formatCode="#,##0.00;&quot;△&quot;#,##0.00;&quot;-&quot;">
                  <c:v>0.24</c:v>
                </c:pt>
              </c:numCache>
            </c:numRef>
          </c:val>
          <c:extLst xmlns:c16r2="http://schemas.microsoft.com/office/drawing/2015/06/chart">
            <c:ext xmlns:c16="http://schemas.microsoft.com/office/drawing/2014/chart" uri="{C3380CC4-5D6E-409C-BE32-E72D297353CC}">
              <c16:uniqueId val="{00000000-7EB2-4931-8A79-72FDC55F0249}"/>
            </c:ext>
          </c:extLst>
        </c:ser>
        <c:dLbls>
          <c:showLegendKey val="0"/>
          <c:showVal val="0"/>
          <c:showCatName val="0"/>
          <c:showSerName val="0"/>
          <c:showPercent val="0"/>
          <c:showBubbleSize val="0"/>
        </c:dLbls>
        <c:gapWidth val="150"/>
        <c:axId val="112738304"/>
        <c:axId val="11274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7EB2-4931-8A79-72FDC55F0249}"/>
            </c:ext>
          </c:extLst>
        </c:ser>
        <c:dLbls>
          <c:showLegendKey val="0"/>
          <c:showVal val="0"/>
          <c:showCatName val="0"/>
          <c:showSerName val="0"/>
          <c:showPercent val="0"/>
          <c:showBubbleSize val="0"/>
        </c:dLbls>
        <c:marker val="1"/>
        <c:smooth val="0"/>
        <c:axId val="112738304"/>
        <c:axId val="112740224"/>
      </c:lineChart>
      <c:dateAx>
        <c:axId val="112738304"/>
        <c:scaling>
          <c:orientation val="minMax"/>
        </c:scaling>
        <c:delete val="1"/>
        <c:axPos val="b"/>
        <c:numFmt formatCode="ge" sourceLinked="1"/>
        <c:majorTickMark val="none"/>
        <c:minorTickMark val="none"/>
        <c:tickLblPos val="none"/>
        <c:crossAx val="112740224"/>
        <c:crosses val="autoZero"/>
        <c:auto val="1"/>
        <c:lblOffset val="100"/>
        <c:baseTimeUnit val="years"/>
      </c:dateAx>
      <c:valAx>
        <c:axId val="1127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9ED-49EB-A6B7-3BFF82172E75}"/>
            </c:ext>
          </c:extLst>
        </c:ser>
        <c:dLbls>
          <c:showLegendKey val="0"/>
          <c:showVal val="0"/>
          <c:showCatName val="0"/>
          <c:showSerName val="0"/>
          <c:showPercent val="0"/>
          <c:showBubbleSize val="0"/>
        </c:dLbls>
        <c:gapWidth val="150"/>
        <c:axId val="112785664"/>
        <c:axId val="11278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89ED-49EB-A6B7-3BFF82172E75}"/>
            </c:ext>
          </c:extLst>
        </c:ser>
        <c:dLbls>
          <c:showLegendKey val="0"/>
          <c:showVal val="0"/>
          <c:showCatName val="0"/>
          <c:showSerName val="0"/>
          <c:showPercent val="0"/>
          <c:showBubbleSize val="0"/>
        </c:dLbls>
        <c:marker val="1"/>
        <c:smooth val="0"/>
        <c:axId val="112785664"/>
        <c:axId val="112787840"/>
      </c:lineChart>
      <c:dateAx>
        <c:axId val="112785664"/>
        <c:scaling>
          <c:orientation val="minMax"/>
        </c:scaling>
        <c:delete val="1"/>
        <c:axPos val="b"/>
        <c:numFmt formatCode="ge" sourceLinked="1"/>
        <c:majorTickMark val="none"/>
        <c:minorTickMark val="none"/>
        <c:tickLblPos val="none"/>
        <c:crossAx val="112787840"/>
        <c:crosses val="autoZero"/>
        <c:auto val="1"/>
        <c:lblOffset val="100"/>
        <c:baseTimeUnit val="years"/>
      </c:dateAx>
      <c:valAx>
        <c:axId val="112787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7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166.14</c:v>
                </c:pt>
                <c:pt idx="1">
                  <c:v>150.46</c:v>
                </c:pt>
                <c:pt idx="2">
                  <c:v>151.71</c:v>
                </c:pt>
                <c:pt idx="3">
                  <c:v>131.27000000000001</c:v>
                </c:pt>
                <c:pt idx="4">
                  <c:v>131.9</c:v>
                </c:pt>
              </c:numCache>
            </c:numRef>
          </c:val>
          <c:extLst xmlns:c16r2="http://schemas.microsoft.com/office/drawing/2015/06/chart">
            <c:ext xmlns:c16="http://schemas.microsoft.com/office/drawing/2014/chart" uri="{C3380CC4-5D6E-409C-BE32-E72D297353CC}">
              <c16:uniqueId val="{00000000-A931-45FC-B2F6-62C0E8700E51}"/>
            </c:ext>
          </c:extLst>
        </c:ser>
        <c:dLbls>
          <c:showLegendKey val="0"/>
          <c:showVal val="0"/>
          <c:showCatName val="0"/>
          <c:showSerName val="0"/>
          <c:showPercent val="0"/>
          <c:showBubbleSize val="0"/>
        </c:dLbls>
        <c:gapWidth val="150"/>
        <c:axId val="112811008"/>
        <c:axId val="11282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A931-45FC-B2F6-62C0E8700E51}"/>
            </c:ext>
          </c:extLst>
        </c:ser>
        <c:dLbls>
          <c:showLegendKey val="0"/>
          <c:showVal val="0"/>
          <c:showCatName val="0"/>
          <c:showSerName val="0"/>
          <c:showPercent val="0"/>
          <c:showBubbleSize val="0"/>
        </c:dLbls>
        <c:marker val="1"/>
        <c:smooth val="0"/>
        <c:axId val="112811008"/>
        <c:axId val="112821376"/>
      </c:lineChart>
      <c:dateAx>
        <c:axId val="112811008"/>
        <c:scaling>
          <c:orientation val="minMax"/>
        </c:scaling>
        <c:delete val="1"/>
        <c:axPos val="b"/>
        <c:numFmt formatCode="ge" sourceLinked="1"/>
        <c:majorTickMark val="none"/>
        <c:minorTickMark val="none"/>
        <c:tickLblPos val="none"/>
        <c:crossAx val="112821376"/>
        <c:crosses val="autoZero"/>
        <c:auto val="1"/>
        <c:lblOffset val="100"/>
        <c:baseTimeUnit val="years"/>
      </c:dateAx>
      <c:valAx>
        <c:axId val="112821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8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827.49</c:v>
                </c:pt>
                <c:pt idx="1">
                  <c:v>900.74</c:v>
                </c:pt>
                <c:pt idx="2">
                  <c:v>905.59</c:v>
                </c:pt>
                <c:pt idx="3">
                  <c:v>891.07</c:v>
                </c:pt>
                <c:pt idx="4">
                  <c:v>862.17</c:v>
                </c:pt>
              </c:numCache>
            </c:numRef>
          </c:val>
          <c:extLst xmlns:c16r2="http://schemas.microsoft.com/office/drawing/2015/06/chart">
            <c:ext xmlns:c16="http://schemas.microsoft.com/office/drawing/2014/chart" uri="{C3380CC4-5D6E-409C-BE32-E72D297353CC}">
              <c16:uniqueId val="{00000000-F131-420F-A85C-F199107A3A7D}"/>
            </c:ext>
          </c:extLst>
        </c:ser>
        <c:dLbls>
          <c:showLegendKey val="0"/>
          <c:showVal val="0"/>
          <c:showCatName val="0"/>
          <c:showSerName val="0"/>
          <c:showPercent val="0"/>
          <c:showBubbleSize val="0"/>
        </c:dLbls>
        <c:gapWidth val="150"/>
        <c:axId val="112856448"/>
        <c:axId val="11286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F131-420F-A85C-F199107A3A7D}"/>
            </c:ext>
          </c:extLst>
        </c:ser>
        <c:dLbls>
          <c:showLegendKey val="0"/>
          <c:showVal val="0"/>
          <c:showCatName val="0"/>
          <c:showSerName val="0"/>
          <c:showPercent val="0"/>
          <c:showBubbleSize val="0"/>
        </c:dLbls>
        <c:marker val="1"/>
        <c:smooth val="0"/>
        <c:axId val="112856448"/>
        <c:axId val="112862720"/>
      </c:lineChart>
      <c:dateAx>
        <c:axId val="112856448"/>
        <c:scaling>
          <c:orientation val="minMax"/>
        </c:scaling>
        <c:delete val="1"/>
        <c:axPos val="b"/>
        <c:numFmt formatCode="ge" sourceLinked="1"/>
        <c:majorTickMark val="none"/>
        <c:minorTickMark val="none"/>
        <c:tickLblPos val="none"/>
        <c:crossAx val="112862720"/>
        <c:crosses val="autoZero"/>
        <c:auto val="1"/>
        <c:lblOffset val="100"/>
        <c:baseTimeUnit val="years"/>
      </c:dateAx>
      <c:valAx>
        <c:axId val="112862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8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67.94</c:v>
                </c:pt>
                <c:pt idx="1">
                  <c:v>69.28</c:v>
                </c:pt>
                <c:pt idx="2">
                  <c:v>70.849999999999994</c:v>
                </c:pt>
                <c:pt idx="3">
                  <c:v>72.180000000000007</c:v>
                </c:pt>
                <c:pt idx="4">
                  <c:v>73.459999999999994</c:v>
                </c:pt>
              </c:numCache>
            </c:numRef>
          </c:val>
          <c:extLst xmlns:c16r2="http://schemas.microsoft.com/office/drawing/2015/06/chart">
            <c:ext xmlns:c16="http://schemas.microsoft.com/office/drawing/2014/chart" uri="{C3380CC4-5D6E-409C-BE32-E72D297353CC}">
              <c16:uniqueId val="{00000000-2C1B-452D-BF32-021083BF5452}"/>
            </c:ext>
          </c:extLst>
        </c:ser>
        <c:dLbls>
          <c:showLegendKey val="0"/>
          <c:showVal val="0"/>
          <c:showCatName val="0"/>
          <c:showSerName val="0"/>
          <c:showPercent val="0"/>
          <c:showBubbleSize val="0"/>
        </c:dLbls>
        <c:gapWidth val="150"/>
        <c:axId val="112898048"/>
        <c:axId val="11289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2C1B-452D-BF32-021083BF5452}"/>
            </c:ext>
          </c:extLst>
        </c:ser>
        <c:dLbls>
          <c:showLegendKey val="0"/>
          <c:showVal val="0"/>
          <c:showCatName val="0"/>
          <c:showSerName val="0"/>
          <c:showPercent val="0"/>
          <c:showBubbleSize val="0"/>
        </c:dLbls>
        <c:marker val="1"/>
        <c:smooth val="0"/>
        <c:axId val="112898048"/>
        <c:axId val="112899968"/>
      </c:lineChart>
      <c:dateAx>
        <c:axId val="112898048"/>
        <c:scaling>
          <c:orientation val="minMax"/>
        </c:scaling>
        <c:delete val="1"/>
        <c:axPos val="b"/>
        <c:numFmt formatCode="ge" sourceLinked="1"/>
        <c:majorTickMark val="none"/>
        <c:minorTickMark val="none"/>
        <c:tickLblPos val="none"/>
        <c:crossAx val="112899968"/>
        <c:crosses val="autoZero"/>
        <c:auto val="1"/>
        <c:lblOffset val="100"/>
        <c:baseTimeUnit val="years"/>
      </c:dateAx>
      <c:valAx>
        <c:axId val="11289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9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181.1</c:v>
                </c:pt>
                <c:pt idx="1">
                  <c:v>177.68</c:v>
                </c:pt>
                <c:pt idx="2">
                  <c:v>173.58</c:v>
                </c:pt>
                <c:pt idx="3">
                  <c:v>170.52</c:v>
                </c:pt>
                <c:pt idx="4">
                  <c:v>167.87</c:v>
                </c:pt>
              </c:numCache>
            </c:numRef>
          </c:val>
          <c:extLst xmlns:c16r2="http://schemas.microsoft.com/office/drawing/2015/06/chart">
            <c:ext xmlns:c16="http://schemas.microsoft.com/office/drawing/2014/chart" uri="{C3380CC4-5D6E-409C-BE32-E72D297353CC}">
              <c16:uniqueId val="{00000000-99BE-4416-9E16-92BF59E13B11}"/>
            </c:ext>
          </c:extLst>
        </c:ser>
        <c:dLbls>
          <c:showLegendKey val="0"/>
          <c:showVal val="0"/>
          <c:showCatName val="0"/>
          <c:showSerName val="0"/>
          <c:showPercent val="0"/>
          <c:showBubbleSize val="0"/>
        </c:dLbls>
        <c:gapWidth val="150"/>
        <c:axId val="112916736"/>
        <c:axId val="11300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99BE-4416-9E16-92BF59E13B11}"/>
            </c:ext>
          </c:extLst>
        </c:ser>
        <c:dLbls>
          <c:showLegendKey val="0"/>
          <c:showVal val="0"/>
          <c:showCatName val="0"/>
          <c:showSerName val="0"/>
          <c:showPercent val="0"/>
          <c:showBubbleSize val="0"/>
        </c:dLbls>
        <c:marker val="1"/>
        <c:smooth val="0"/>
        <c:axId val="112916736"/>
        <c:axId val="113009024"/>
      </c:lineChart>
      <c:dateAx>
        <c:axId val="112916736"/>
        <c:scaling>
          <c:orientation val="minMax"/>
        </c:scaling>
        <c:delete val="1"/>
        <c:axPos val="b"/>
        <c:numFmt formatCode="ge" sourceLinked="1"/>
        <c:majorTickMark val="none"/>
        <c:minorTickMark val="none"/>
        <c:tickLblPos val="none"/>
        <c:crossAx val="113009024"/>
        <c:crosses val="autoZero"/>
        <c:auto val="1"/>
        <c:lblOffset val="100"/>
        <c:baseTimeUnit val="years"/>
      </c:dateAx>
      <c:valAx>
        <c:axId val="1130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笛吹市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70069</v>
      </c>
      <c r="AM8" s="59"/>
      <c r="AN8" s="59"/>
      <c r="AO8" s="59"/>
      <c r="AP8" s="59"/>
      <c r="AQ8" s="59"/>
      <c r="AR8" s="59"/>
      <c r="AS8" s="59"/>
      <c r="AT8" s="50">
        <f>データ!$S$6</f>
        <v>201.92</v>
      </c>
      <c r="AU8" s="51"/>
      <c r="AV8" s="51"/>
      <c r="AW8" s="51"/>
      <c r="AX8" s="51"/>
      <c r="AY8" s="51"/>
      <c r="AZ8" s="51"/>
      <c r="BA8" s="51"/>
      <c r="BB8" s="52">
        <f>データ!$T$6</f>
        <v>347.01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57.93</v>
      </c>
      <c r="J10" s="51"/>
      <c r="K10" s="51"/>
      <c r="L10" s="51"/>
      <c r="M10" s="51"/>
      <c r="N10" s="51"/>
      <c r="O10" s="62"/>
      <c r="P10" s="52">
        <f>データ!$P$6</f>
        <v>96.97</v>
      </c>
      <c r="Q10" s="52"/>
      <c r="R10" s="52"/>
      <c r="S10" s="52"/>
      <c r="T10" s="52"/>
      <c r="U10" s="52"/>
      <c r="V10" s="52"/>
      <c r="W10" s="59">
        <f>データ!$Q$6</f>
        <v>2219</v>
      </c>
      <c r="X10" s="59"/>
      <c r="Y10" s="59"/>
      <c r="Z10" s="59"/>
      <c r="AA10" s="59"/>
      <c r="AB10" s="59"/>
      <c r="AC10" s="59"/>
      <c r="AD10" s="2"/>
      <c r="AE10" s="2"/>
      <c r="AF10" s="2"/>
      <c r="AG10" s="2"/>
      <c r="AH10" s="4"/>
      <c r="AI10" s="4"/>
      <c r="AJ10" s="4"/>
      <c r="AK10" s="4"/>
      <c r="AL10" s="59">
        <f>データ!$U$6</f>
        <v>67744</v>
      </c>
      <c r="AM10" s="59"/>
      <c r="AN10" s="59"/>
      <c r="AO10" s="59"/>
      <c r="AP10" s="59"/>
      <c r="AQ10" s="59"/>
      <c r="AR10" s="59"/>
      <c r="AS10" s="59"/>
      <c r="AT10" s="50">
        <f>データ!$V$6</f>
        <v>70.819999999999993</v>
      </c>
      <c r="AU10" s="51"/>
      <c r="AV10" s="51"/>
      <c r="AW10" s="51"/>
      <c r="AX10" s="51"/>
      <c r="AY10" s="51"/>
      <c r="AZ10" s="51"/>
      <c r="BA10" s="51"/>
      <c r="BB10" s="52">
        <f>データ!$W$6</f>
        <v>956.57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116</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CkySWtm4ahJrsiHLaaliIXv+0Lkwu/qdU1N08DGz3a86kaRyzyhxR+qkqQgSXah9LA7/TohfrSg/CpCYUx3Sug==" saltValue="B3Wv9gEaOMuGyoIEK5DIv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192112</v>
      </c>
      <c r="D6" s="33">
        <f t="shared" si="3"/>
        <v>46</v>
      </c>
      <c r="E6" s="33">
        <f t="shared" si="3"/>
        <v>1</v>
      </c>
      <c r="F6" s="33">
        <f t="shared" si="3"/>
        <v>0</v>
      </c>
      <c r="G6" s="33">
        <f t="shared" si="3"/>
        <v>1</v>
      </c>
      <c r="H6" s="33" t="str">
        <f t="shared" si="3"/>
        <v>山梨県　笛吹市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57.93</v>
      </c>
      <c r="P6" s="34">
        <f t="shared" si="3"/>
        <v>96.97</v>
      </c>
      <c r="Q6" s="34">
        <f t="shared" si="3"/>
        <v>2219</v>
      </c>
      <c r="R6" s="34">
        <f t="shared" si="3"/>
        <v>70069</v>
      </c>
      <c r="S6" s="34">
        <f t="shared" si="3"/>
        <v>201.92</v>
      </c>
      <c r="T6" s="34">
        <f t="shared" si="3"/>
        <v>347.01</v>
      </c>
      <c r="U6" s="34">
        <f t="shared" si="3"/>
        <v>67744</v>
      </c>
      <c r="V6" s="34">
        <f t="shared" si="3"/>
        <v>70.819999999999993</v>
      </c>
      <c r="W6" s="34">
        <f t="shared" si="3"/>
        <v>956.57</v>
      </c>
      <c r="X6" s="35">
        <f>IF(X7="",NA(),X7)</f>
        <v>98.09</v>
      </c>
      <c r="Y6" s="35">
        <f t="shared" ref="Y6:AG6" si="4">IF(Y7="",NA(),Y7)</f>
        <v>107.84</v>
      </c>
      <c r="Z6" s="35">
        <f t="shared" si="4"/>
        <v>100.03</v>
      </c>
      <c r="AA6" s="35">
        <f t="shared" si="4"/>
        <v>101.31</v>
      </c>
      <c r="AB6" s="35">
        <f t="shared" si="4"/>
        <v>99.51</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166.14</v>
      </c>
      <c r="AU6" s="35">
        <f t="shared" ref="AU6:BC6" si="6">IF(AU7="",NA(),AU7)</f>
        <v>150.46</v>
      </c>
      <c r="AV6" s="35">
        <f t="shared" si="6"/>
        <v>151.71</v>
      </c>
      <c r="AW6" s="35">
        <f t="shared" si="6"/>
        <v>131.27000000000001</v>
      </c>
      <c r="AX6" s="35">
        <f t="shared" si="6"/>
        <v>131.9</v>
      </c>
      <c r="AY6" s="35">
        <f t="shared" si="6"/>
        <v>739.59</v>
      </c>
      <c r="AZ6" s="35">
        <f t="shared" si="6"/>
        <v>335.95</v>
      </c>
      <c r="BA6" s="35">
        <f t="shared" si="6"/>
        <v>346.59</v>
      </c>
      <c r="BB6" s="35">
        <f t="shared" si="6"/>
        <v>357.82</v>
      </c>
      <c r="BC6" s="35">
        <f t="shared" si="6"/>
        <v>355.5</v>
      </c>
      <c r="BD6" s="34" t="str">
        <f>IF(BD7="","",IF(BD7="-","【-】","【"&amp;SUBSTITUTE(TEXT(BD7,"#,##0.00"),"-","△")&amp;"】"))</f>
        <v>【264.34】</v>
      </c>
      <c r="BE6" s="35">
        <f>IF(BE7="",NA(),BE7)</f>
        <v>827.49</v>
      </c>
      <c r="BF6" s="35">
        <f t="shared" ref="BF6:BN6" si="7">IF(BF7="",NA(),BF7)</f>
        <v>900.74</v>
      </c>
      <c r="BG6" s="35">
        <f t="shared" si="7"/>
        <v>905.59</v>
      </c>
      <c r="BH6" s="35">
        <f t="shared" si="7"/>
        <v>891.07</v>
      </c>
      <c r="BI6" s="35">
        <f t="shared" si="7"/>
        <v>862.17</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67.94</v>
      </c>
      <c r="BQ6" s="35">
        <f t="shared" ref="BQ6:BY6" si="8">IF(BQ7="",NA(),BQ7)</f>
        <v>69.28</v>
      </c>
      <c r="BR6" s="35">
        <f t="shared" si="8"/>
        <v>70.849999999999994</v>
      </c>
      <c r="BS6" s="35">
        <f t="shared" si="8"/>
        <v>72.180000000000007</v>
      </c>
      <c r="BT6" s="35">
        <f t="shared" si="8"/>
        <v>73.459999999999994</v>
      </c>
      <c r="BU6" s="35">
        <f t="shared" si="8"/>
        <v>99.46</v>
      </c>
      <c r="BV6" s="35">
        <f t="shared" si="8"/>
        <v>105.21</v>
      </c>
      <c r="BW6" s="35">
        <f t="shared" si="8"/>
        <v>105.71</v>
      </c>
      <c r="BX6" s="35">
        <f t="shared" si="8"/>
        <v>106.01</v>
      </c>
      <c r="BY6" s="35">
        <f t="shared" si="8"/>
        <v>104.57</v>
      </c>
      <c r="BZ6" s="34" t="str">
        <f>IF(BZ7="","",IF(BZ7="-","【-】","【"&amp;SUBSTITUTE(TEXT(BZ7,"#,##0.00"),"-","△")&amp;"】"))</f>
        <v>【104.36】</v>
      </c>
      <c r="CA6" s="35">
        <f>IF(CA7="",NA(),CA7)</f>
        <v>181.1</v>
      </c>
      <c r="CB6" s="35">
        <f t="shared" ref="CB6:CJ6" si="9">IF(CB7="",NA(),CB7)</f>
        <v>177.68</v>
      </c>
      <c r="CC6" s="35">
        <f t="shared" si="9"/>
        <v>173.58</v>
      </c>
      <c r="CD6" s="35">
        <f t="shared" si="9"/>
        <v>170.52</v>
      </c>
      <c r="CE6" s="35">
        <f t="shared" si="9"/>
        <v>167.87</v>
      </c>
      <c r="CF6" s="35">
        <f t="shared" si="9"/>
        <v>171.78</v>
      </c>
      <c r="CG6" s="35">
        <f t="shared" si="9"/>
        <v>162.59</v>
      </c>
      <c r="CH6" s="35">
        <f t="shared" si="9"/>
        <v>162.15</v>
      </c>
      <c r="CI6" s="35">
        <f t="shared" si="9"/>
        <v>162.24</v>
      </c>
      <c r="CJ6" s="35">
        <f t="shared" si="9"/>
        <v>165.47</v>
      </c>
      <c r="CK6" s="34" t="str">
        <f>IF(CK7="","",IF(CK7="-","【-】","【"&amp;SUBSTITUTE(TEXT(CK7,"#,##0.00"),"-","△")&amp;"】"))</f>
        <v>【165.71】</v>
      </c>
      <c r="CL6" s="35">
        <f>IF(CL7="",NA(),CL7)</f>
        <v>67.569999999999993</v>
      </c>
      <c r="CM6" s="35">
        <f t="shared" ref="CM6:CU6" si="10">IF(CM7="",NA(),CM7)</f>
        <v>57.88</v>
      </c>
      <c r="CN6" s="35">
        <f t="shared" si="10"/>
        <v>58.92</v>
      </c>
      <c r="CO6" s="35">
        <f t="shared" si="10"/>
        <v>59.17</v>
      </c>
      <c r="CP6" s="35">
        <f t="shared" si="10"/>
        <v>59.56</v>
      </c>
      <c r="CQ6" s="35">
        <f t="shared" si="10"/>
        <v>59.68</v>
      </c>
      <c r="CR6" s="35">
        <f t="shared" si="10"/>
        <v>59.17</v>
      </c>
      <c r="CS6" s="35">
        <f t="shared" si="10"/>
        <v>59.34</v>
      </c>
      <c r="CT6" s="35">
        <f t="shared" si="10"/>
        <v>59.11</v>
      </c>
      <c r="CU6" s="35">
        <f t="shared" si="10"/>
        <v>59.74</v>
      </c>
      <c r="CV6" s="34" t="str">
        <f>IF(CV7="","",IF(CV7="-","【-】","【"&amp;SUBSTITUTE(TEXT(CV7,"#,##0.00"),"-","△")&amp;"】"))</f>
        <v>【60.41】</v>
      </c>
      <c r="CW6" s="35">
        <f>IF(CW7="",NA(),CW7)</f>
        <v>80.23</v>
      </c>
      <c r="CX6" s="35">
        <f t="shared" ref="CX6:DF6" si="11">IF(CX7="",NA(),CX7)</f>
        <v>81.25</v>
      </c>
      <c r="CY6" s="35">
        <f t="shared" si="11"/>
        <v>79.819999999999993</v>
      </c>
      <c r="CZ6" s="35">
        <f t="shared" si="11"/>
        <v>79.989999999999995</v>
      </c>
      <c r="DA6" s="35">
        <f t="shared" si="11"/>
        <v>79.739999999999995</v>
      </c>
      <c r="DB6" s="35">
        <f t="shared" si="11"/>
        <v>87.63</v>
      </c>
      <c r="DC6" s="35">
        <f t="shared" si="11"/>
        <v>87.6</v>
      </c>
      <c r="DD6" s="35">
        <f t="shared" si="11"/>
        <v>87.74</v>
      </c>
      <c r="DE6" s="35">
        <f t="shared" si="11"/>
        <v>87.91</v>
      </c>
      <c r="DF6" s="35">
        <f t="shared" si="11"/>
        <v>87.28</v>
      </c>
      <c r="DG6" s="34" t="str">
        <f>IF(DG7="","",IF(DG7="-","【-】","【"&amp;SUBSTITUTE(TEXT(DG7,"#,##0.00"),"-","△")&amp;"】"))</f>
        <v>【89.93】</v>
      </c>
      <c r="DH6" s="35">
        <f>IF(DH7="",NA(),DH7)</f>
        <v>33.450000000000003</v>
      </c>
      <c r="DI6" s="35">
        <f t="shared" ref="DI6:DQ6" si="12">IF(DI7="",NA(),DI7)</f>
        <v>33.42</v>
      </c>
      <c r="DJ6" s="35">
        <f t="shared" si="12"/>
        <v>34.67</v>
      </c>
      <c r="DK6" s="35">
        <f t="shared" si="12"/>
        <v>35.909999999999997</v>
      </c>
      <c r="DL6" s="35">
        <f t="shared" si="12"/>
        <v>37.5</v>
      </c>
      <c r="DM6" s="35">
        <f t="shared" si="12"/>
        <v>39.65</v>
      </c>
      <c r="DN6" s="35">
        <f t="shared" si="12"/>
        <v>45.25</v>
      </c>
      <c r="DO6" s="35">
        <f t="shared" si="12"/>
        <v>46.27</v>
      </c>
      <c r="DP6" s="35">
        <f t="shared" si="12"/>
        <v>46.88</v>
      </c>
      <c r="DQ6" s="35">
        <f t="shared" si="12"/>
        <v>46.94</v>
      </c>
      <c r="DR6" s="34" t="str">
        <f>IF(DR7="","",IF(DR7="-","【-】","【"&amp;SUBSTITUTE(TEXT(DR7,"#,##0.00"),"-","△")&amp;"】"))</f>
        <v>【48.12】</v>
      </c>
      <c r="DS6" s="34">
        <f>IF(DS7="",NA(),DS7)</f>
        <v>0</v>
      </c>
      <c r="DT6" s="34">
        <f t="shared" ref="DT6:EB6" si="13">IF(DT7="",NA(),DT7)</f>
        <v>0</v>
      </c>
      <c r="DU6" s="34">
        <f t="shared" si="13"/>
        <v>0</v>
      </c>
      <c r="DV6" s="34">
        <f t="shared" si="13"/>
        <v>0</v>
      </c>
      <c r="DW6" s="35">
        <f t="shared" si="13"/>
        <v>0.24</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0.66</v>
      </c>
      <c r="EE6" s="35">
        <f t="shared" ref="EE6:EM6" si="14">IF(EE7="",NA(),EE7)</f>
        <v>1.1000000000000001</v>
      </c>
      <c r="EF6" s="35">
        <f t="shared" si="14"/>
        <v>0.95</v>
      </c>
      <c r="EG6" s="35">
        <f t="shared" si="14"/>
        <v>0.33</v>
      </c>
      <c r="EH6" s="35">
        <f t="shared" si="14"/>
        <v>0.3</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192112</v>
      </c>
      <c r="D7" s="37">
        <v>46</v>
      </c>
      <c r="E7" s="37">
        <v>1</v>
      </c>
      <c r="F7" s="37">
        <v>0</v>
      </c>
      <c r="G7" s="37">
        <v>1</v>
      </c>
      <c r="H7" s="37" t="s">
        <v>104</v>
      </c>
      <c r="I7" s="37" t="s">
        <v>105</v>
      </c>
      <c r="J7" s="37" t="s">
        <v>106</v>
      </c>
      <c r="K7" s="37" t="s">
        <v>107</v>
      </c>
      <c r="L7" s="37" t="s">
        <v>108</v>
      </c>
      <c r="M7" s="37" t="s">
        <v>109</v>
      </c>
      <c r="N7" s="38" t="s">
        <v>110</v>
      </c>
      <c r="O7" s="38">
        <v>57.93</v>
      </c>
      <c r="P7" s="38">
        <v>96.97</v>
      </c>
      <c r="Q7" s="38">
        <v>2219</v>
      </c>
      <c r="R7" s="38">
        <v>70069</v>
      </c>
      <c r="S7" s="38">
        <v>201.92</v>
      </c>
      <c r="T7" s="38">
        <v>347.01</v>
      </c>
      <c r="U7" s="38">
        <v>67744</v>
      </c>
      <c r="V7" s="38">
        <v>70.819999999999993</v>
      </c>
      <c r="W7" s="38">
        <v>956.57</v>
      </c>
      <c r="X7" s="38">
        <v>98.09</v>
      </c>
      <c r="Y7" s="38">
        <v>107.84</v>
      </c>
      <c r="Z7" s="38">
        <v>100.03</v>
      </c>
      <c r="AA7" s="38">
        <v>101.31</v>
      </c>
      <c r="AB7" s="38">
        <v>99.51</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166.14</v>
      </c>
      <c r="AU7" s="38">
        <v>150.46</v>
      </c>
      <c r="AV7" s="38">
        <v>151.71</v>
      </c>
      <c r="AW7" s="38">
        <v>131.27000000000001</v>
      </c>
      <c r="AX7" s="38">
        <v>131.9</v>
      </c>
      <c r="AY7" s="38">
        <v>739.59</v>
      </c>
      <c r="AZ7" s="38">
        <v>335.95</v>
      </c>
      <c r="BA7" s="38">
        <v>346.59</v>
      </c>
      <c r="BB7" s="38">
        <v>357.82</v>
      </c>
      <c r="BC7" s="38">
        <v>355.5</v>
      </c>
      <c r="BD7" s="38">
        <v>264.33999999999997</v>
      </c>
      <c r="BE7" s="38">
        <v>827.49</v>
      </c>
      <c r="BF7" s="38">
        <v>900.74</v>
      </c>
      <c r="BG7" s="38">
        <v>905.59</v>
      </c>
      <c r="BH7" s="38">
        <v>891.07</v>
      </c>
      <c r="BI7" s="38">
        <v>862.17</v>
      </c>
      <c r="BJ7" s="38">
        <v>324.08999999999997</v>
      </c>
      <c r="BK7" s="38">
        <v>319.82</v>
      </c>
      <c r="BL7" s="38">
        <v>312.02999999999997</v>
      </c>
      <c r="BM7" s="38">
        <v>307.45999999999998</v>
      </c>
      <c r="BN7" s="38">
        <v>312.58</v>
      </c>
      <c r="BO7" s="38">
        <v>274.27</v>
      </c>
      <c r="BP7" s="38">
        <v>67.94</v>
      </c>
      <c r="BQ7" s="38">
        <v>69.28</v>
      </c>
      <c r="BR7" s="38">
        <v>70.849999999999994</v>
      </c>
      <c r="BS7" s="38">
        <v>72.180000000000007</v>
      </c>
      <c r="BT7" s="38">
        <v>73.459999999999994</v>
      </c>
      <c r="BU7" s="38">
        <v>99.46</v>
      </c>
      <c r="BV7" s="38">
        <v>105.21</v>
      </c>
      <c r="BW7" s="38">
        <v>105.71</v>
      </c>
      <c r="BX7" s="38">
        <v>106.01</v>
      </c>
      <c r="BY7" s="38">
        <v>104.57</v>
      </c>
      <c r="BZ7" s="38">
        <v>104.36</v>
      </c>
      <c r="CA7" s="38">
        <v>181.1</v>
      </c>
      <c r="CB7" s="38">
        <v>177.68</v>
      </c>
      <c r="CC7" s="38">
        <v>173.58</v>
      </c>
      <c r="CD7" s="38">
        <v>170.52</v>
      </c>
      <c r="CE7" s="38">
        <v>167.87</v>
      </c>
      <c r="CF7" s="38">
        <v>171.78</v>
      </c>
      <c r="CG7" s="38">
        <v>162.59</v>
      </c>
      <c r="CH7" s="38">
        <v>162.15</v>
      </c>
      <c r="CI7" s="38">
        <v>162.24</v>
      </c>
      <c r="CJ7" s="38">
        <v>165.47</v>
      </c>
      <c r="CK7" s="38">
        <v>165.71</v>
      </c>
      <c r="CL7" s="38">
        <v>67.569999999999993</v>
      </c>
      <c r="CM7" s="38">
        <v>57.88</v>
      </c>
      <c r="CN7" s="38">
        <v>58.92</v>
      </c>
      <c r="CO7" s="38">
        <v>59.17</v>
      </c>
      <c r="CP7" s="38">
        <v>59.56</v>
      </c>
      <c r="CQ7" s="38">
        <v>59.68</v>
      </c>
      <c r="CR7" s="38">
        <v>59.17</v>
      </c>
      <c r="CS7" s="38">
        <v>59.34</v>
      </c>
      <c r="CT7" s="38">
        <v>59.11</v>
      </c>
      <c r="CU7" s="38">
        <v>59.74</v>
      </c>
      <c r="CV7" s="38">
        <v>60.41</v>
      </c>
      <c r="CW7" s="38">
        <v>80.23</v>
      </c>
      <c r="CX7" s="38">
        <v>81.25</v>
      </c>
      <c r="CY7" s="38">
        <v>79.819999999999993</v>
      </c>
      <c r="CZ7" s="38">
        <v>79.989999999999995</v>
      </c>
      <c r="DA7" s="38">
        <v>79.739999999999995</v>
      </c>
      <c r="DB7" s="38">
        <v>87.63</v>
      </c>
      <c r="DC7" s="38">
        <v>87.6</v>
      </c>
      <c r="DD7" s="38">
        <v>87.74</v>
      </c>
      <c r="DE7" s="38">
        <v>87.91</v>
      </c>
      <c r="DF7" s="38">
        <v>87.28</v>
      </c>
      <c r="DG7" s="38">
        <v>89.93</v>
      </c>
      <c r="DH7" s="38">
        <v>33.450000000000003</v>
      </c>
      <c r="DI7" s="38">
        <v>33.42</v>
      </c>
      <c r="DJ7" s="38">
        <v>34.67</v>
      </c>
      <c r="DK7" s="38">
        <v>35.909999999999997</v>
      </c>
      <c r="DL7" s="38">
        <v>37.5</v>
      </c>
      <c r="DM7" s="38">
        <v>39.65</v>
      </c>
      <c r="DN7" s="38">
        <v>45.25</v>
      </c>
      <c r="DO7" s="38">
        <v>46.27</v>
      </c>
      <c r="DP7" s="38">
        <v>46.88</v>
      </c>
      <c r="DQ7" s="38">
        <v>46.94</v>
      </c>
      <c r="DR7" s="38">
        <v>48.12</v>
      </c>
      <c r="DS7" s="38">
        <v>0</v>
      </c>
      <c r="DT7" s="38">
        <v>0</v>
      </c>
      <c r="DU7" s="38">
        <v>0</v>
      </c>
      <c r="DV7" s="38">
        <v>0</v>
      </c>
      <c r="DW7" s="38">
        <v>0.24</v>
      </c>
      <c r="DX7" s="38">
        <v>9.7100000000000009</v>
      </c>
      <c r="DY7" s="38">
        <v>10.71</v>
      </c>
      <c r="DZ7" s="38">
        <v>10.93</v>
      </c>
      <c r="EA7" s="38">
        <v>13.39</v>
      </c>
      <c r="EB7" s="38">
        <v>14.48</v>
      </c>
      <c r="EC7" s="38">
        <v>15.89</v>
      </c>
      <c r="ED7" s="38">
        <v>0.66</v>
      </c>
      <c r="EE7" s="38">
        <v>1.1000000000000001</v>
      </c>
      <c r="EF7" s="38">
        <v>0.95</v>
      </c>
      <c r="EG7" s="38">
        <v>0.33</v>
      </c>
      <c r="EH7" s="38">
        <v>0.3</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ichikawa-re</cp:lastModifiedBy>
  <cp:lastPrinted>2019-01-29T06:53:33Z</cp:lastPrinted>
  <dcterms:created xsi:type="dcterms:W3CDTF">2018-12-03T08:31:05Z</dcterms:created>
  <dcterms:modified xsi:type="dcterms:W3CDTF">2019-01-29T07:05:40Z</dcterms:modified>
  <cp:category/>
</cp:coreProperties>
</file>