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1z8pI/V+FvIs8RBF9w3b3PGvIAkbuFEMiBX0VJ+Usq7FuEzY9lnbzOW0jmRhdyAgbXQojgXG5MXQNi2Mk6/0w==" workbookSaltValue="VVpwX90V5QgqcoNePg7IQg==" workbookSpinCount="100000" lockStructure="1"/>
  <bookViews>
    <workbookView xWindow="0" yWindow="0" windowWidth="15360" windowHeight="7635"/>
  </bookViews>
  <sheets>
    <sheet name="法非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<sst xmlns="http://schemas.openxmlformats.org/spreadsheetml/2006/main" count="240" uniqueCount="126">
  <si>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</si>
  <si>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</si>
  <si>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</si>
  <si>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</si>
  <si>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</si>
  <si>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</si>
  <si>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</si>
  <si>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</si>
  <si>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</si>
  <si>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</si>
  <si>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</si>
  <si>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</si>
  <si>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</si>
  <si>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</si>
  <si>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</si>
  <si>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</si>
  <si>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</si>
  <si>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</si>
  <si>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</si>
  <si>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</si>
  <si>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</si>
  <si>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</si>
  <si>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</si>
  <si>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</si>
  <si>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</si>
  <si>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</si>
  <si>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</si>
  <si>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</si>
  <si>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</si>
  <si>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</si>
  <si>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</si>
  <si>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</si>
  <si>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</si>
  <si>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</si>
  <si>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</si>
  <si>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</si>
  <si>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</si>
  <si>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</si>
  <si>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</si>
  <si>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</si>
  <si>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</si>
  <si>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</si>
  <si>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</si>
  <si>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</si>
  <si>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</si>
  <si>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</si>
  <si>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</si>
  <si>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</si>
  <si>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</si>
  <si>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</si>
  <si>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</si>
  <si>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</si>
  <si>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</si>
  <si>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</si>
  <si>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</si>
  <si>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</si>
  <si>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</si>
  <si>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</si>
  <si>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</si>
  <si>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</si>
  <si>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</si>
  <si>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</si>
  <si>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</si>
  <si>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</si>
  <si>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</si>
  <si>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</si>
  <si>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</si>
  <si>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</si>
  <si>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</si>
  <si>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</si>
  <si>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</si>
  <si>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</si>
  <si>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</si>
  <si>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</si>
  <si>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</si>
  <si>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</si>
  <si>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</si>
  <si>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</si>
  <si>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</si>
  <si>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</si>
  <si>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</si>
  <si>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</si>
  <si>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</si>
  <si>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</si>
  <si>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</si>
  <si>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</si>
  <si>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</si>
  <si>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</si>
  <si>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</si>
  <si>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</si>
  <si>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</si>
  <si>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</si>
  <si>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</si>
  <si>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</si>
  <si>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</si>
  <si>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</si>
  <si>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</si>
  <si>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</si>
  <si>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</si>
  <si>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</si>
  <si>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</si>
  <si>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</si>
  <si>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</si>
  <si>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</si>
  <si>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</si>
  <si>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</si>
  <si>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</si>
  <si>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</si>
  <si>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</si>
  <si>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</si>
  <si>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</si>
  <si>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</si>
  <si>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</si>
  <si>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</si>
  <si>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</si>
  <si>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</si>
  <si>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</si>
  <si>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</si>
  <si>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</si>
  <si>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</si>
  <si>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</si>
  <si>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</si>
  <si>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</si>
  <si>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供用開始年は平成7年であるため、管渠の耐用年数が50年であることを考えても老朽化という段階ではない。</t>
    <phoneticPr fontId="16"/>
  </si>
  <si>
    <r>
      <rPr>
        <sz val="10"/>
        <color theme="1"/>
        <rFont val="ＭＳ ゴシック"/>
        <family val="3"/>
        <charset val="128"/>
      </rPr>
      <t>【①収益的収支比率 ④企業債残高対事業規模比率】　</t>
    </r>
    <r>
      <rPr>
        <sz val="11"/>
        <color theme="1"/>
        <rFont val="ＭＳ ゴシック"/>
        <family val="3"/>
        <charset val="128"/>
      </rPr>
      <t xml:space="preserve">
　農業集落排水施設は農村地域に位置しており、将来的に当該人口は減少していくものと想定している。新たな展開（大規模修繕など）を想定していないため、今後の事業資金の借入はなく、借入金の現在高は徐々に減額となっていく。これに伴って一般会計繰入金の依存度は低くなる。
【⑤経費回収率　⑥汚水処理原価】
　類似団体よりも経費回収率の水準が低く、汚水処理原価も高い水準であるため、健全化のためには使用料の値上げなどを検討する必要があるが、現在のところ借入金の残高は徐々に減少していき、一般会計からの繰入金も減少するため、使用料は現状を維持していく。
【⑦施設利用率】
　類似団体よりも高い水準であるが、将来的に当該人口は減少が想定されることを踏まえ、今後も適正な維持管理に努めていく。　
【⑧水洗化率】
　100％を維持している。
</t>
    </r>
    <rPh sb="2" eb="4">
      <t>シュウエキ</t>
    </rPh>
    <rPh sb="4" eb="5">
      <t>テキ</t>
    </rPh>
    <rPh sb="5" eb="7">
      <t>シュウシ</t>
    </rPh>
    <rPh sb="7" eb="9">
      <t>ヒリツ</t>
    </rPh>
    <rPh sb="41" eb="43">
      <t>イチ</t>
    </rPh>
    <rPh sb="79" eb="82">
      <t>ダイキボ</t>
    </rPh>
    <rPh sb="82" eb="84">
      <t>シュウゼン</t>
    </rPh>
    <rPh sb="159" eb="161">
      <t>ケイヒ</t>
    </rPh>
    <rPh sb="161" eb="163">
      <t>カイシュウ</t>
    </rPh>
    <rPh sb="163" eb="164">
      <t>リツ</t>
    </rPh>
    <rPh sb="166" eb="168">
      <t>オスイ</t>
    </rPh>
    <rPh sb="168" eb="170">
      <t>ショリ</t>
    </rPh>
    <rPh sb="170" eb="172">
      <t>ゲンカ</t>
    </rPh>
    <rPh sb="175" eb="177">
      <t>ルイジ</t>
    </rPh>
    <rPh sb="177" eb="179">
      <t>ダンタイ</t>
    </rPh>
    <rPh sb="182" eb="184">
      <t>ケイヒ</t>
    </rPh>
    <rPh sb="184" eb="186">
      <t>カイシュウ</t>
    </rPh>
    <rPh sb="186" eb="187">
      <t>リツ</t>
    </rPh>
    <rPh sb="188" eb="190">
      <t>スイジュン</t>
    </rPh>
    <rPh sb="191" eb="192">
      <t>ヒク</t>
    </rPh>
    <rPh sb="194" eb="196">
      <t>オスイ</t>
    </rPh>
    <rPh sb="196" eb="198">
      <t>ショリ</t>
    </rPh>
    <rPh sb="198" eb="200">
      <t>ゲンカ</t>
    </rPh>
    <rPh sb="201" eb="202">
      <t>タカ</t>
    </rPh>
    <rPh sb="203" eb="205">
      <t>スイジュン</t>
    </rPh>
    <rPh sb="246" eb="247">
      <t>シャク</t>
    </rPh>
    <rPh sb="247" eb="249">
      <t>ニュウキン</t>
    </rPh>
    <rPh sb="250" eb="251">
      <t>ザン</t>
    </rPh>
    <rPh sb="251" eb="252">
      <t>ダカ</t>
    </rPh>
    <rPh sb="253" eb="255">
      <t>ジョジョ</t>
    </rPh>
    <rPh sb="256" eb="258">
      <t>ゲンショウ</t>
    </rPh>
    <rPh sb="263" eb="265">
      <t>イッパン</t>
    </rPh>
    <rPh sb="265" eb="267">
      <t>カイケイ</t>
    </rPh>
    <rPh sb="270" eb="271">
      <t>ク</t>
    </rPh>
    <rPh sb="271" eb="272">
      <t>イ</t>
    </rPh>
    <rPh sb="272" eb="273">
      <t>キン</t>
    </rPh>
    <rPh sb="274" eb="276">
      <t>ゲンショウ</t>
    </rPh>
    <rPh sb="281" eb="284">
      <t>シヨウリョウ</t>
    </rPh>
    <rPh sb="299" eb="301">
      <t>シセツ</t>
    </rPh>
    <rPh sb="301" eb="304">
      <t>リヨウリツ</t>
    </rPh>
    <rPh sb="307" eb="309">
      <t>ルイジ</t>
    </rPh>
    <rPh sb="309" eb="311">
      <t>ダンタイ</t>
    </rPh>
    <rPh sb="314" eb="315">
      <t>タカ</t>
    </rPh>
    <rPh sb="316" eb="318">
      <t>スイジュン</t>
    </rPh>
    <rPh sb="323" eb="326">
      <t>ショウライテキ</t>
    </rPh>
    <rPh sb="327" eb="329">
      <t>トウガイ</t>
    </rPh>
    <rPh sb="329" eb="331">
      <t>ジンコウ</t>
    </rPh>
    <rPh sb="332" eb="334">
      <t>ゲンショウ</t>
    </rPh>
    <rPh sb="335" eb="337">
      <t>ソウテイ</t>
    </rPh>
    <rPh sb="343" eb="344">
      <t>フ</t>
    </rPh>
    <rPh sb="347" eb="349">
      <t>コンゴ</t>
    </rPh>
    <rPh sb="369" eb="372">
      <t>スイセンカ</t>
    </rPh>
    <rPh sb="372" eb="373">
      <t>リツ</t>
    </rPh>
    <rPh sb="381" eb="383">
      <t>イジ</t>
    </rPh>
    <phoneticPr fontId="16"/>
  </si>
  <si>
    <t xml:space="preserve">　農業集落排水事業は、現在特定の1つの地域のみが対象となっており、今後においても対象地域の拡大や新たな地域での展開は見込んでいない。
　借入金の現在高は徐々に減額していくため、一般会計繰入金の依存度も低くなる。
　よって、事業の主たる収入である使用料については現状維持とする。
　耐用年数や老朽状況により施設の更新・改修の検討を要す時期には、当施設自体を廃止し、合併浄化槽設置への転換も検討する必要があると考える。
</t>
    <rPh sb="55" eb="57">
      <t>テンカイ</t>
    </rPh>
    <rPh sb="203" eb="204">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</si>
</sst>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D7-46CB-9E85-FADD1FDCE94A}"/>
            </c:ext>
          </c:extLst>
        </c:ser>
        <c:dLbls>
          <c:showLegendKey val="0"/>
          <c:showVal val="0"/>
          <c:showCatName val="0"/>
          <c:showSerName val="0"/>
          <c:showPercent val="0"/>
          <c:showBubbleSize val="0"/>
        </c:dLbls>
        <c:gapWidth val="150"/>
        <c:axId val="46086784"/>
        <c:axId val="460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0D7-46CB-9E85-FADD1FDCE94A}"/>
            </c:ext>
          </c:extLst>
        </c:ser>
        <c:dLbls>
          <c:showLegendKey val="0"/>
          <c:showVal val="0"/>
          <c:showCatName val="0"/>
          <c:showSerName val="0"/>
          <c:showPercent val="0"/>
          <c:showBubbleSize val="0"/>
        </c:dLbls>
        <c:marker val="1"/>
        <c:smooth val="0"/>
        <c:axId val="46086784"/>
        <c:axId val="46097152"/>
      </c:lineChart>
      <c:dateAx>
        <c:axId val="46086784"/>
        <c:scaling>
          <c:orientation val="minMax"/>
        </c:scaling>
        <c:delete val="1"/>
        <c:axPos val="b"/>
        <c:numFmt formatCode="ge" sourceLinked="1"/>
        <c:majorTickMark val="none"/>
        <c:minorTickMark val="none"/>
        <c:tickLblPos val="none"/>
        <c:crossAx val="46097152"/>
        <c:crosses val="autoZero"/>
        <c:auto val="1"/>
        <c:lblOffset val="100"/>
        <c:baseTimeUnit val="years"/>
      </c:dateAx>
      <c:valAx>
        <c:axId val="460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80</c:v>
                </c:pt>
                <c:pt idx="1">
                  <c:v>80</c:v>
                </c:pt>
                <c:pt idx="2">
                  <c:v>82.5</c:v>
                </c:pt>
                <c:pt idx="3">
                  <c:v>70.45</c:v>
                </c:pt>
                <c:pt idx="4">
                  <c:v>77.5</c:v>
                </c:pt>
              </c:numCache>
            </c:numRef>
          </c:val>
          <c:extLst xmlns:c16r2="http://schemas.microsoft.com/office/drawing/2015/06/chart">
            <c:ext xmlns:c16="http://schemas.microsoft.com/office/drawing/2014/chart" uri="{C3380CC4-5D6E-409C-BE32-E72D297353CC}">
              <c16:uniqueId val="{00000000-7461-453F-9D97-AF2FD99C8587}"/>
            </c:ext>
          </c:extLst>
        </c:ser>
        <c:dLbls>
          <c:showLegendKey val="0"/>
          <c:showVal val="0"/>
          <c:showCatName val="0"/>
          <c:showSerName val="0"/>
          <c:showPercent val="0"/>
          <c:showBubbleSize val="0"/>
        </c:dLbls>
        <c:gapWidth val="150"/>
        <c:axId val="90098304"/>
        <c:axId val="901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461-453F-9D97-AF2FD99C8587}"/>
            </c:ext>
          </c:extLst>
        </c:ser>
        <c:dLbls>
          <c:showLegendKey val="0"/>
          <c:showVal val="0"/>
          <c:showCatName val="0"/>
          <c:showSerName val="0"/>
          <c:showPercent val="0"/>
          <c:showBubbleSize val="0"/>
        </c:dLbls>
        <c:marker val="1"/>
        <c:smooth val="0"/>
        <c:axId val="90098304"/>
        <c:axId val="90104576"/>
      </c:lineChart>
      <c:dateAx>
        <c:axId val="90098304"/>
        <c:scaling>
          <c:orientation val="minMax"/>
        </c:scaling>
        <c:delete val="1"/>
        <c:axPos val="b"/>
        <c:numFmt formatCode="ge" sourceLinked="1"/>
        <c:majorTickMark val="none"/>
        <c:minorTickMark val="none"/>
        <c:tickLblPos val="none"/>
        <c:crossAx val="90104576"/>
        <c:crosses val="autoZero"/>
        <c:auto val="1"/>
        <c:lblOffset val="100"/>
        <c:baseTimeUnit val="years"/>
      </c:dateAx>
      <c:valAx>
        <c:axId val="901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D44-4017-94B6-40E386BD6C43}"/>
            </c:ext>
          </c:extLst>
        </c:ser>
        <c:dLbls>
          <c:showLegendKey val="0"/>
          <c:showVal val="0"/>
          <c:showCatName val="0"/>
          <c:showSerName val="0"/>
          <c:showPercent val="0"/>
          <c:showBubbleSize val="0"/>
        </c:dLbls>
        <c:gapWidth val="150"/>
        <c:axId val="91339776"/>
        <c:axId val="913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D44-4017-94B6-40E386BD6C43}"/>
            </c:ext>
          </c:extLst>
        </c:ser>
        <c:dLbls>
          <c:showLegendKey val="0"/>
          <c:showVal val="0"/>
          <c:showCatName val="0"/>
          <c:showSerName val="0"/>
          <c:showPercent val="0"/>
          <c:showBubbleSize val="0"/>
        </c:dLbls>
        <c:marker val="1"/>
        <c:smooth val="0"/>
        <c:axId val="91339776"/>
        <c:axId val="91341952"/>
      </c:lineChart>
      <c:dateAx>
        <c:axId val="91339776"/>
        <c:scaling>
          <c:orientation val="minMax"/>
        </c:scaling>
        <c:delete val="1"/>
        <c:axPos val="b"/>
        <c:numFmt formatCode="ge" sourceLinked="1"/>
        <c:majorTickMark val="none"/>
        <c:minorTickMark val="none"/>
        <c:tickLblPos val="none"/>
        <c:crossAx val="91341952"/>
        <c:crosses val="autoZero"/>
        <c:auto val="1"/>
        <c:lblOffset val="100"/>
        <c:baseTimeUnit val="years"/>
      </c:dateAx>
      <c:valAx>
        <c:axId val="913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87.14</c:v>
                </c:pt>
                <c:pt idx="1">
                  <c:v>86.95</c:v>
                </c:pt>
                <c:pt idx="2">
                  <c:v>86.18</c:v>
                </c:pt>
                <c:pt idx="3">
                  <c:v>86.74</c:v>
                </c:pt>
                <c:pt idx="4">
                  <c:v>92.57</c:v>
                </c:pt>
              </c:numCache>
            </c:numRef>
          </c:val>
          <c:extLst xmlns:c16r2="http://schemas.microsoft.com/office/drawing/2015/06/chart">
            <c:ext xmlns:c16="http://schemas.microsoft.com/office/drawing/2014/chart" uri="{C3380CC4-5D6E-409C-BE32-E72D297353CC}">
              <c16:uniqueId val="{00000000-58FC-4D18-BC89-6FA32075C739}"/>
            </c:ext>
          </c:extLst>
        </c:ser>
        <c:dLbls>
          <c:showLegendKey val="0"/>
          <c:showVal val="0"/>
          <c:showCatName val="0"/>
          <c:showSerName val="0"/>
          <c:showPercent val="0"/>
          <c:showBubbleSize val="0"/>
        </c:dLbls>
        <c:gapWidth val="150"/>
        <c:axId val="89848832"/>
        <c:axId val="912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FC-4D18-BC89-6FA32075C739}"/>
            </c:ext>
          </c:extLst>
        </c:ser>
        <c:dLbls>
          <c:showLegendKey val="0"/>
          <c:showVal val="0"/>
          <c:showCatName val="0"/>
          <c:showSerName val="0"/>
          <c:showPercent val="0"/>
          <c:showBubbleSize val="0"/>
        </c:dLbls>
        <c:marker val="1"/>
        <c:smooth val="0"/>
        <c:axId val="89848832"/>
        <c:axId val="91227264"/>
      </c:lineChart>
      <c:dateAx>
        <c:axId val="89848832"/>
        <c:scaling>
          <c:orientation val="minMax"/>
        </c:scaling>
        <c:delete val="1"/>
        <c:axPos val="b"/>
        <c:numFmt formatCode="ge" sourceLinked="1"/>
        <c:majorTickMark val="none"/>
        <c:minorTickMark val="none"/>
        <c:tickLblPos val="none"/>
        <c:crossAx val="91227264"/>
        <c:crosses val="autoZero"/>
        <c:auto val="1"/>
        <c:lblOffset val="100"/>
        <c:baseTimeUnit val="years"/>
      </c:dateAx>
      <c:valAx>
        <c:axId val="91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3A-409B-B4EE-2900B524D25A}"/>
            </c:ext>
          </c:extLst>
        </c:ser>
        <c:dLbls>
          <c:showLegendKey val="0"/>
          <c:showVal val="0"/>
          <c:showCatName val="0"/>
          <c:showSerName val="0"/>
          <c:showPercent val="0"/>
          <c:showBubbleSize val="0"/>
        </c:dLbls>
        <c:gapWidth val="150"/>
        <c:axId val="46488960"/>
        <c:axId val="46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3A-409B-B4EE-2900B524D25A}"/>
            </c:ext>
          </c:extLst>
        </c:ser>
        <c:dLbls>
          <c:showLegendKey val="0"/>
          <c:showVal val="0"/>
          <c:showCatName val="0"/>
          <c:showSerName val="0"/>
          <c:showPercent val="0"/>
          <c:showBubbleSize val="0"/>
        </c:dLbls>
        <c:marker val="1"/>
        <c:smooth val="0"/>
        <c:axId val="46488960"/>
        <c:axId val="46511616"/>
      </c:lineChart>
      <c:dateAx>
        <c:axId val="46488960"/>
        <c:scaling>
          <c:orientation val="minMax"/>
        </c:scaling>
        <c:delete val="1"/>
        <c:axPos val="b"/>
        <c:numFmt formatCode="ge" sourceLinked="1"/>
        <c:majorTickMark val="none"/>
        <c:minorTickMark val="none"/>
        <c:tickLblPos val="none"/>
        <c:crossAx val="46511616"/>
        <c:crosses val="autoZero"/>
        <c:auto val="1"/>
        <c:lblOffset val="100"/>
        <c:baseTimeUnit val="years"/>
      </c:dateAx>
      <c:valAx>
        <c:axId val="46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BE-43BB-B43B-3DA503B0499A}"/>
            </c:ext>
          </c:extLst>
        </c:ser>
        <c:dLbls>
          <c:showLegendKey val="0"/>
          <c:showVal val="0"/>
          <c:showCatName val="0"/>
          <c:showSerName val="0"/>
          <c:showPercent val="0"/>
          <c:showBubbleSize val="0"/>
        </c:dLbls>
        <c:gapWidth val="150"/>
        <c:axId val="46620672"/>
        <c:axId val="466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BE-43BB-B43B-3DA503B0499A}"/>
            </c:ext>
          </c:extLst>
        </c:ser>
        <c:dLbls>
          <c:showLegendKey val="0"/>
          <c:showVal val="0"/>
          <c:showCatName val="0"/>
          <c:showSerName val="0"/>
          <c:showPercent val="0"/>
          <c:showBubbleSize val="0"/>
        </c:dLbls>
        <c:marker val="1"/>
        <c:smooth val="0"/>
        <c:axId val="46620672"/>
        <c:axId val="46622592"/>
      </c:lineChart>
      <c:dateAx>
        <c:axId val="46620672"/>
        <c:scaling>
          <c:orientation val="minMax"/>
        </c:scaling>
        <c:delete val="1"/>
        <c:axPos val="b"/>
        <c:numFmt formatCode="ge" sourceLinked="1"/>
        <c:majorTickMark val="none"/>
        <c:minorTickMark val="none"/>
        <c:tickLblPos val="none"/>
        <c:crossAx val="46622592"/>
        <c:crosses val="autoZero"/>
        <c:auto val="1"/>
        <c:lblOffset val="100"/>
        <c:baseTimeUnit val="years"/>
      </c:dateAx>
      <c:valAx>
        <c:axId val="466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F2-4C13-90BA-D7386CB167CF}"/>
            </c:ext>
          </c:extLst>
        </c:ser>
        <c:dLbls>
          <c:showLegendKey val="0"/>
          <c:showVal val="0"/>
          <c:showCatName val="0"/>
          <c:showSerName val="0"/>
          <c:showPercent val="0"/>
          <c:showBubbleSize val="0"/>
        </c:dLbls>
        <c:gapWidth val="150"/>
        <c:axId val="89850624"/>
        <c:axId val="898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F2-4C13-90BA-D7386CB167CF}"/>
            </c:ext>
          </c:extLst>
        </c:ser>
        <c:dLbls>
          <c:showLegendKey val="0"/>
          <c:showVal val="0"/>
          <c:showCatName val="0"/>
          <c:showSerName val="0"/>
          <c:showPercent val="0"/>
          <c:showBubbleSize val="0"/>
        </c:dLbls>
        <c:marker val="1"/>
        <c:smooth val="0"/>
        <c:axId val="89850624"/>
        <c:axId val="89852544"/>
      </c:lineChart>
      <c:dateAx>
        <c:axId val="89850624"/>
        <c:scaling>
          <c:orientation val="minMax"/>
        </c:scaling>
        <c:delete val="1"/>
        <c:axPos val="b"/>
        <c:numFmt formatCode="ge" sourceLinked="1"/>
        <c:majorTickMark val="none"/>
        <c:minorTickMark val="none"/>
        <c:tickLblPos val="none"/>
        <c:crossAx val="89852544"/>
        <c:crosses val="autoZero"/>
        <c:auto val="1"/>
        <c:lblOffset val="100"/>
        <c:baseTimeUnit val="years"/>
      </c:dateAx>
      <c:valAx>
        <c:axId val="89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EC-4661-AA11-07B3CE53140E}"/>
            </c:ext>
          </c:extLst>
        </c:ser>
        <c:dLbls>
          <c:showLegendKey val="0"/>
          <c:showVal val="0"/>
          <c:showCatName val="0"/>
          <c:showSerName val="0"/>
          <c:showPercent val="0"/>
          <c:showBubbleSize val="0"/>
        </c:dLbls>
        <c:gapWidth val="150"/>
        <c:axId val="89889408"/>
        <c:axId val="898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EC-4661-AA11-07B3CE53140E}"/>
            </c:ext>
          </c:extLst>
        </c:ser>
        <c:dLbls>
          <c:showLegendKey val="0"/>
          <c:showVal val="0"/>
          <c:showCatName val="0"/>
          <c:showSerName val="0"/>
          <c:showPercent val="0"/>
          <c:showBubbleSize val="0"/>
        </c:dLbls>
        <c:marker val="1"/>
        <c:smooth val="0"/>
        <c:axId val="89889408"/>
        <c:axId val="89891584"/>
      </c:lineChart>
      <c:dateAx>
        <c:axId val="89889408"/>
        <c:scaling>
          <c:orientation val="minMax"/>
        </c:scaling>
        <c:delete val="1"/>
        <c:axPos val="b"/>
        <c:numFmt formatCode="ge" sourceLinked="1"/>
        <c:majorTickMark val="none"/>
        <c:minorTickMark val="none"/>
        <c:tickLblPos val="none"/>
        <c:crossAx val="89891584"/>
        <c:crosses val="autoZero"/>
        <c:auto val="1"/>
        <c:lblOffset val="100"/>
        <c:baseTimeUnit val="years"/>
      </c:dateAx>
      <c:valAx>
        <c:axId val="89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1379.51</c:v>
                </c:pt>
                <c:pt idx="1">
                  <c:v>1216.82</c:v>
                </c:pt>
                <c:pt idx="2">
                  <c:v>1131.49</c:v>
                </c:pt>
                <c:pt idx="3">
                  <c:v>846.48</c:v>
                </c:pt>
                <c:pt idx="4">
                  <c:v>434.07</c:v>
                </c:pt>
              </c:numCache>
            </c:numRef>
          </c:val>
          <c:extLst xmlns:c16r2="http://schemas.microsoft.com/office/drawing/2015/06/chart">
            <c:ext xmlns:c16="http://schemas.microsoft.com/office/drawing/2014/chart" uri="{C3380CC4-5D6E-409C-BE32-E72D297353CC}">
              <c16:uniqueId val="{00000000-1D81-4921-9884-0E8134F7C2B2}"/>
            </c:ext>
          </c:extLst>
        </c:ser>
        <c:dLbls>
          <c:showLegendKey val="0"/>
          <c:showVal val="0"/>
          <c:showCatName val="0"/>
          <c:showSerName val="0"/>
          <c:showPercent val="0"/>
          <c:showBubbleSize val="0"/>
        </c:dLbls>
        <c:gapWidth val="150"/>
        <c:axId val="89930752"/>
        <c:axId val="899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D81-4921-9884-0E8134F7C2B2}"/>
            </c:ext>
          </c:extLst>
        </c:ser>
        <c:dLbls>
          <c:showLegendKey val="0"/>
          <c:showVal val="0"/>
          <c:showCatName val="0"/>
          <c:showSerName val="0"/>
          <c:showPercent val="0"/>
          <c:showBubbleSize val="0"/>
        </c:dLbls>
        <c:marker val="1"/>
        <c:smooth val="0"/>
        <c:axId val="89930752"/>
        <c:axId val="89932928"/>
      </c:lineChart>
      <c:dateAx>
        <c:axId val="89930752"/>
        <c:scaling>
          <c:orientation val="minMax"/>
        </c:scaling>
        <c:delete val="1"/>
        <c:axPos val="b"/>
        <c:numFmt formatCode="ge" sourceLinked="1"/>
        <c:majorTickMark val="none"/>
        <c:minorTickMark val="none"/>
        <c:tickLblPos val="none"/>
        <c:crossAx val="89932928"/>
        <c:crosses val="autoZero"/>
        <c:auto val="1"/>
        <c:lblOffset val="100"/>
        <c:baseTimeUnit val="years"/>
      </c:dateAx>
      <c:valAx>
        <c:axId val="89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22.69</c:v>
                </c:pt>
                <c:pt idx="1">
                  <c:v>22.98</c:v>
                </c:pt>
                <c:pt idx="2">
                  <c:v>22.11</c:v>
                </c:pt>
                <c:pt idx="3">
                  <c:v>22.94</c:v>
                </c:pt>
                <c:pt idx="4">
                  <c:v>24.26</c:v>
                </c:pt>
              </c:numCache>
            </c:numRef>
          </c:val>
          <c:extLst xmlns:c16r2="http://schemas.microsoft.com/office/drawing/2015/06/chart">
            <c:ext xmlns:c16="http://schemas.microsoft.com/office/drawing/2014/chart" uri="{C3380CC4-5D6E-409C-BE32-E72D297353CC}">
              <c16:uniqueId val="{00000000-4E57-4DE3-9A2D-0249AD7863A7}"/>
            </c:ext>
          </c:extLst>
        </c:ser>
        <c:dLbls>
          <c:showLegendKey val="0"/>
          <c:showVal val="0"/>
          <c:showCatName val="0"/>
          <c:showSerName val="0"/>
          <c:showPercent val="0"/>
          <c:showBubbleSize val="0"/>
        </c:dLbls>
        <c:gapWidth val="150"/>
        <c:axId val="89941888"/>
        <c:axId val="899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E57-4DE3-9A2D-0249AD7863A7}"/>
            </c:ext>
          </c:extLst>
        </c:ser>
        <c:dLbls>
          <c:showLegendKey val="0"/>
          <c:showVal val="0"/>
          <c:showCatName val="0"/>
          <c:showSerName val="0"/>
          <c:showPercent val="0"/>
          <c:showBubbleSize val="0"/>
        </c:dLbls>
        <c:marker val="1"/>
        <c:smooth val="0"/>
        <c:axId val="89941888"/>
        <c:axId val="89968640"/>
      </c:lineChart>
      <c:dateAx>
        <c:axId val="89941888"/>
        <c:scaling>
          <c:orientation val="minMax"/>
        </c:scaling>
        <c:delete val="1"/>
        <c:axPos val="b"/>
        <c:numFmt formatCode="ge" sourceLinked="1"/>
        <c:majorTickMark val="none"/>
        <c:minorTickMark val="none"/>
        <c:tickLblPos val="none"/>
        <c:crossAx val="89968640"/>
        <c:crosses val="autoZero"/>
        <c:auto val="1"/>
        <c:lblOffset val="100"/>
        <c:baseTimeUnit val="years"/>
      </c:dateAx>
      <c:valAx>
        <c:axId val="89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458.82</c:v>
                </c:pt>
                <c:pt idx="1">
                  <c:v>464.57</c:v>
                </c:pt>
                <c:pt idx="2">
                  <c:v>463.66</c:v>
                </c:pt>
                <c:pt idx="3">
                  <c:v>499.96</c:v>
                </c:pt>
                <c:pt idx="4">
                  <c:v>474.97</c:v>
                </c:pt>
              </c:numCache>
            </c:numRef>
          </c:val>
          <c:extLst xmlns:c16r2="http://schemas.microsoft.com/office/drawing/2015/06/chart">
            <c:ext xmlns:c16="http://schemas.microsoft.com/office/drawing/2014/chart" uri="{C3380CC4-5D6E-409C-BE32-E72D297353CC}">
              <c16:uniqueId val="{00000000-B80A-4641-9854-0554CFCF22A3}"/>
            </c:ext>
          </c:extLst>
        </c:ser>
        <c:dLbls>
          <c:showLegendKey val="0"/>
          <c:showVal val="0"/>
          <c:showCatName val="0"/>
          <c:showSerName val="0"/>
          <c:showPercent val="0"/>
          <c:showBubbleSize val="0"/>
        </c:dLbls>
        <c:gapWidth val="150"/>
        <c:axId val="90065152"/>
        <c:axId val="900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80A-4641-9854-0554CFCF22A3}"/>
            </c:ext>
          </c:extLst>
        </c:ser>
        <c:dLbls>
          <c:showLegendKey val="0"/>
          <c:showVal val="0"/>
          <c:showCatName val="0"/>
          <c:showSerName val="0"/>
          <c:showPercent val="0"/>
          <c:showBubbleSize val="0"/>
        </c:dLbls>
        <c:marker val="1"/>
        <c:smooth val="0"/>
        <c:axId val="90065152"/>
        <c:axId val="90071424"/>
      </c:lineChart>
      <c:dateAx>
        <c:axId val="90065152"/>
        <c:scaling>
          <c:orientation val="minMax"/>
        </c:scaling>
        <c:delete val="1"/>
        <c:axPos val="b"/>
        <c:numFmt formatCode="ge" sourceLinked="1"/>
        <c:majorTickMark val="none"/>
        <c:minorTickMark val="none"/>
        <c:tickLblPos val="none"/>
        <c:crossAx val="90071424"/>
        <c:crosses val="autoZero"/>
        <c:auto val="1"/>
        <c:lblOffset val="100"/>
        <c:baseTimeUnit val="years"/>
      </c:dateAx>
      <c:valAx>
        <c:axId val="90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山梨県　甲斐市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75545</v>
      </c>
      <c r="AM8" s="66"/>
      <c r="AN8" s="66"/>
      <c r="AO8" s="66"/>
      <c r="AP8" s="66"/>
      <c r="AQ8" s="66"/>
      <c r="AR8" s="66"/>
      <c r="AS8" s="66"/>
      <c r="AT8" s="65">
        <f>データ!T6</f>
        <v>71.95</v>
      </c>
      <c r="AU8" s="65"/>
      <c r="AV8" s="65"/>
      <c r="AW8" s="65"/>
      <c r="AX8" s="65"/>
      <c r="AY8" s="65"/>
      <c r="AZ8" s="65"/>
      <c r="BA8" s="65"/>
      <c r="BB8" s="65">
        <f>データ!U6</f>
        <v>1049.97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0.13</v>
      </c>
      <c r="Q10" s="65"/>
      <c r="R10" s="65"/>
      <c r="S10" s="65"/>
      <c r="T10" s="65"/>
      <c r="U10" s="65"/>
      <c r="V10" s="65"/>
      <c r="W10" s="65">
        <f>データ!Q6</f>
        <v>100</v>
      </c>
      <c r="X10" s="65"/>
      <c r="Y10" s="65"/>
      <c r="Z10" s="65"/>
      <c r="AA10" s="65"/>
      <c r="AB10" s="65"/>
      <c r="AC10" s="65"/>
      <c r="AD10" s="66">
        <f>データ!R6</f>
        <v>2870</v>
      </c>
      <c r="AE10" s="66"/>
      <c r="AF10" s="66"/>
      <c r="AG10" s="66"/>
      <c r="AH10" s="66"/>
      <c r="AI10" s="66"/>
      <c r="AJ10" s="66"/>
      <c r="AK10" s="2"/>
      <c r="AL10" s="66">
        <f>データ!V6</f>
        <v>97</v>
      </c>
      <c r="AM10" s="66"/>
      <c r="AN10" s="66"/>
      <c r="AO10" s="66"/>
      <c r="AP10" s="66"/>
      <c r="AQ10" s="66"/>
      <c r="AR10" s="66"/>
      <c r="AS10" s="66"/>
      <c r="AT10" s="65">
        <f>データ!W6</f>
        <v>0.03</v>
      </c>
      <c r="AU10" s="65"/>
      <c r="AV10" s="65"/>
      <c r="AW10" s="65"/>
      <c r="AX10" s="65"/>
      <c r="AY10" s="65"/>
      <c r="AZ10" s="65"/>
      <c r="BA10" s="65"/>
      <c r="BB10" s="65">
        <f>データ!X6</f>
        <v>3233.33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xYi4+bvGqHGflDgBTVk8VMKGoTtkRuiR2jQ0eb9icOfH+4wIBGobFlxgCTFOW4A1bVSqfuygG2s9MplzTRnWmA==" saltValue="T1qHURr+ZwYdiqDzubJqU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192104</v>
      </c>
      <c r="D6" s="32">
        <f t="shared" si="3"/>
        <v>47</v>
      </c>
      <c r="E6" s="32">
        <f t="shared" si="3"/>
        <v>17</v>
      </c>
      <c r="F6" s="32">
        <f t="shared" si="3"/>
        <v>5</v>
      </c>
      <c r="G6" s="32">
        <f t="shared" si="3"/>
        <v>0</v>
      </c>
      <c r="H6" s="32" t="str">
        <f t="shared" si="3"/>
        <v>山梨県　甲斐市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0.13</v>
      </c>
      <c r="Q6" s="33">
        <f t="shared" si="3"/>
        <v>100</v>
      </c>
      <c r="R6" s="33">
        <f t="shared" si="3"/>
        <v>2870</v>
      </c>
      <c r="S6" s="33">
        <f t="shared" si="3"/>
        <v>75545</v>
      </c>
      <c r="T6" s="33">
        <f t="shared" si="3"/>
        <v>71.95</v>
      </c>
      <c r="U6" s="33">
        <f t="shared" si="3"/>
        <v>1049.97</v>
      </c>
      <c r="V6" s="33">
        <f t="shared" si="3"/>
        <v>97</v>
      </c>
      <c r="W6" s="33">
        <f t="shared" si="3"/>
        <v>0.03</v>
      </c>
      <c r="X6" s="33">
        <f t="shared" si="3"/>
        <v>3233.33</v>
      </c>
      <c r="Y6" s="34">
        <f>IF(Y7="",NA(),Y7)</f>
        <v>87.14</v>
      </c>
      <c r="Z6" s="34">
        <f t="shared" ref="Z6:AH6" si="4">IF(Z7="",NA(),Z7)</f>
        <v>86.95</v>
      </c>
      <c r="AA6" s="34">
        <f t="shared" si="4"/>
        <v>86.18</v>
      </c>
      <c r="AB6" s="34">
        <f t="shared" si="4"/>
        <v>86.74</v>
      </c>
      <c r="AC6" s="34">
        <f t="shared" si="4"/>
        <v>92.57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1379.51</v>
      </c>
      <c r="BG6" s="34">
        <f t="shared" ref="BG6:BO6" si="7">IF(BG7="",NA(),BG7)</f>
        <v>1216.82</v>
      </c>
      <c r="BH6" s="34">
        <f t="shared" si="7"/>
        <v>1131.49</v>
      </c>
      <c r="BI6" s="34">
        <f t="shared" si="7"/>
        <v>846.48</v>
      </c>
      <c r="BJ6" s="34">
        <f t="shared" si="7"/>
        <v>434.07</v>
      </c>
      <c r="BK6" s="34">
        <f t="shared" si="7"/>
        <v>1126.77</v>
      </c>
      <c r="BL6" s="34">
        <f t="shared" si="7"/>
        <v>1044.8</v>
      </c>
      <c r="BM6" s="34">
        <f t="shared" si="7"/>
        <v>1081.8</v>
      </c>
      <c r="BN6" s="34">
        <f t="shared" si="7"/>
        <v>974.93</v>
      </c>
      <c r="BO6" s="34">
        <f t="shared" si="7"/>
        <v>855.8</v>
      </c>
      <c r="BP6" s="33" t="str">
        <f>IF(BP7="","",IF(BP7="-","【-】","【"&amp;SUBSTITUTE(TEXT(BP7,"#,##0.00"),"-","△")&amp;"】"))</f>
        <v>【814.89】</v>
      </c>
      <c r="BQ6" s="34">
        <f>IF(BQ7="",NA(),BQ7)</f>
        <v>22.69</v>
      </c>
      <c r="BR6" s="34">
        <f t="shared" ref="BR6:BZ6" si="8">IF(BR7="",NA(),BR7)</f>
        <v>22.98</v>
      </c>
      <c r="BS6" s="34">
        <f t="shared" si="8"/>
        <v>22.11</v>
      </c>
      <c r="BT6" s="34">
        <f t="shared" si="8"/>
        <v>22.94</v>
      </c>
      <c r="BU6" s="34">
        <f t="shared" si="8"/>
        <v>24.26</v>
      </c>
      <c r="BV6" s="34">
        <f t="shared" si="8"/>
        <v>50.9</v>
      </c>
      <c r="BW6" s="34">
        <f t="shared" si="8"/>
        <v>50.82</v>
      </c>
      <c r="BX6" s="34">
        <f t="shared" si="8"/>
        <v>52.19</v>
      </c>
      <c r="BY6" s="34">
        <f t="shared" si="8"/>
        <v>55.32</v>
      </c>
      <c r="BZ6" s="34">
        <f t="shared" si="8"/>
        <v>59.8</v>
      </c>
      <c r="CA6" s="33" t="str">
        <f>IF(CA7="","",IF(CA7="-","【-】","【"&amp;SUBSTITUTE(TEXT(CA7,"#,##0.00"),"-","△")&amp;"】"))</f>
        <v>【60.64】</v>
      </c>
      <c r="CB6" s="34">
        <f>IF(CB7="",NA(),CB7)</f>
        <v>458.82</v>
      </c>
      <c r="CC6" s="34">
        <f t="shared" ref="CC6:CK6" si="9">IF(CC7="",NA(),CC7)</f>
        <v>464.57</v>
      </c>
      <c r="CD6" s="34">
        <f t="shared" si="9"/>
        <v>463.66</v>
      </c>
      <c r="CE6" s="34">
        <f t="shared" si="9"/>
        <v>499.96</v>
      </c>
      <c r="CF6" s="34">
        <f t="shared" si="9"/>
        <v>474.97</v>
      </c>
      <c r="CG6" s="34">
        <f t="shared" si="9"/>
        <v>293.27</v>
      </c>
      <c r="CH6" s="34">
        <f t="shared" si="9"/>
        <v>300.52</v>
      </c>
      <c r="CI6" s="34">
        <f t="shared" si="9"/>
        <v>296.14</v>
      </c>
      <c r="CJ6" s="34">
        <f t="shared" si="9"/>
        <v>283.17</v>
      </c>
      <c r="CK6" s="34">
        <f t="shared" si="9"/>
        <v>263.76</v>
      </c>
      <c r="CL6" s="33" t="str">
        <f>IF(CL7="","",IF(CL7="-","【-】","【"&amp;SUBSTITUTE(TEXT(CL7,"#,##0.00"),"-","△")&amp;"】"))</f>
        <v>【255.52】</v>
      </c>
      <c r="CM6" s="34">
        <f>IF(CM7="",NA(),CM7)</f>
        <v>80</v>
      </c>
      <c r="CN6" s="34">
        <f t="shared" ref="CN6:CV6" si="10">IF(CN7="",NA(),CN7)</f>
        <v>80</v>
      </c>
      <c r="CO6" s="34">
        <f t="shared" si="10"/>
        <v>82.5</v>
      </c>
      <c r="CP6" s="34">
        <f t="shared" si="10"/>
        <v>70.45</v>
      </c>
      <c r="CQ6" s="34">
        <f t="shared" si="10"/>
        <v>77.5</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192104</v>
      </c>
      <c r="D7" s="36">
        <v>47</v>
      </c>
      <c r="E7" s="36">
        <v>17</v>
      </c>
      <c r="F7" s="36">
        <v>5</v>
      </c>
      <c r="G7" s="36">
        <v>0</v>
      </c>
      <c r="H7" s="36" t="s">
        <v>110</v>
      </c>
      <c r="I7" s="36" t="s">
        <v>111</v>
      </c>
      <c r="J7" s="36" t="s">
        <v>112</v>
      </c>
      <c r="K7" s="36" t="s">
        <v>113</v>
      </c>
      <c r="L7" s="36" t="s">
        <v>114</v>
      </c>
      <c r="M7" s="36" t="s">
        <v>115</v>
      </c>
      <c r="N7" s="37" t="s">
        <v>116</v>
      </c>
      <c r="O7" s="37" t="s">
        <v>117</v>
      </c>
      <c r="P7" s="37">
        <v>0.13</v>
      </c>
      <c r="Q7" s="37">
        <v>100</v>
      </c>
      <c r="R7" s="37">
        <v>2870</v>
      </c>
      <c r="S7" s="37">
        <v>75545</v>
      </c>
      <c r="T7" s="37">
        <v>71.95</v>
      </c>
      <c r="U7" s="37">
        <v>1049.97</v>
      </c>
      <c r="V7" s="37">
        <v>97</v>
      </c>
      <c r="W7" s="37">
        <v>0.03</v>
      </c>
      <c r="X7" s="37">
        <v>3233.33</v>
      </c>
      <c r="Y7" s="37">
        <v>87.14</v>
      </c>
      <c r="Z7" s="37">
        <v>86.95</v>
      </c>
      <c r="AA7" s="37">
        <v>86.18</v>
      </c>
      <c r="AB7" s="37">
        <v>86.74</v>
      </c>
      <c r="AC7" s="37">
        <v>92.57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1379.51</v>
      </c>
      <c r="BG7" s="37">
        <v>1216.82</v>
      </c>
      <c r="BH7" s="37">
        <v>1131.49</v>
      </c>
      <c r="BI7" s="37">
        <v>846.48</v>
      </c>
      <c r="BJ7" s="37">
        <v>434.07</v>
      </c>
      <c r="BK7" s="37">
        <v>1126.77</v>
      </c>
      <c r="BL7" s="37">
        <v>1044.8</v>
      </c>
      <c r="BM7" s="37">
        <v>1081.8</v>
      </c>
      <c r="BN7" s="37">
        <v>974.93</v>
      </c>
      <c r="BO7" s="37">
        <v>855.8</v>
      </c>
      <c r="BP7" s="37">
        <v>814.89</v>
      </c>
      <c r="BQ7" s="37">
        <v>22.69</v>
      </c>
      <c r="BR7" s="37">
        <v>22.98</v>
      </c>
      <c r="BS7" s="37">
        <v>22.11</v>
      </c>
      <c r="BT7" s="37">
        <v>22.94</v>
      </c>
      <c r="BU7" s="37">
        <v>24.26</v>
      </c>
      <c r="BV7" s="37">
        <v>50.9</v>
      </c>
      <c r="BW7" s="37">
        <v>50.82</v>
      </c>
      <c r="BX7" s="37">
        <v>52.19</v>
      </c>
      <c r="BY7" s="37">
        <v>55.32</v>
      </c>
      <c r="BZ7" s="37">
        <v>59.8</v>
      </c>
      <c r="CA7" s="37">
        <v>60.64</v>
      </c>
      <c r="CB7" s="37">
        <v>458.82</v>
      </c>
      <c r="CC7" s="37">
        <v>464.57</v>
      </c>
      <c r="CD7" s="37">
        <v>463.66</v>
      </c>
      <c r="CE7" s="37">
        <v>499.96</v>
      </c>
      <c r="CF7" s="37">
        <v>474.97</v>
      </c>
      <c r="CG7" s="37">
        <v>293.27</v>
      </c>
      <c r="CH7" s="37">
        <v>300.52</v>
      </c>
      <c r="CI7" s="37">
        <v>296.14</v>
      </c>
      <c r="CJ7" s="37">
        <v>283.17</v>
      </c>
      <c r="CK7" s="37">
        <v>263.76</v>
      </c>
      <c r="CL7" s="37">
        <v>255.52</v>
      </c>
      <c r="CM7" s="37">
        <v>80</v>
      </c>
      <c r="CN7" s="37">
        <v>80</v>
      </c>
      <c r="CO7" s="37">
        <v>82.5</v>
      </c>
      <c r="CP7" s="37">
        <v>70.45</v>
      </c>
      <c r="CQ7" s="37">
        <v>77.5</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2019-01-20T06:25:27Z</cp:lastPrinted>
  <dcterms:created xsi:type="dcterms:W3CDTF">2018-12-03T09:24:14Z</dcterms:created>
  <dcterms:modified xsi:type="dcterms:W3CDTF">2019-02-05T07:54:55Z</dcterms:modified>
  <cp:category/>
</cp:coreProperties>
</file>