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mK6uhzqJfOM5P02i1VN06XwXYnCpwMDQ6wYdkgnItfq8GnXOJn4nsppn8qYwlv4tym9gMoWtJxMSGLy6qLoYCw==" workbookSaltValue="OpOw1kRsA7P5pSUmgu6B3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<sst xmlns="http://schemas.openxmlformats.org/spreadsheetml/2006/main" count="240" uniqueCount="125">
  <si>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</si>
  <si>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</si>
  <si>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</si>
  <si>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</si>
  <si>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</si>
  <si>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</si>
  <si>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</si>
  <si>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</si>
  <si>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</si>
  <si>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</si>
  <si>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</si>
  <si>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</si>
  <si>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</si>
  <si>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</si>
  <si>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</si>
  <si>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</si>
  <si>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</si>
  <si>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</si>
  <si>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</si>
  <si>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</si>
  <si>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</si>
  <si>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</si>
  <si>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</si>
  <si>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</si>
  <si>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</si>
  <si>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</si>
  <si>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</si>
  <si>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</si>
  <si>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</si>
  <si>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</si>
  <si>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</si>
  <si>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</si>
  <si>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</si>
  <si>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</si>
  <si>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</si>
  <si>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</si>
  <si>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</si>
  <si>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</si>
  <si>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</si>
  <si>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</si>
  <si>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</si>
  <si>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</si>
  <si>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</si>
  <si>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</si>
  <si>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</si>
  <si>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</si>
  <si>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</si>
  <si>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</si>
  <si>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</si>
  <si>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</si>
  <si>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</si>
  <si>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</si>
  <si>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</si>
  <si>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</si>
  <si>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</si>
  <si>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</si>
  <si>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</si>
  <si>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</si>
  <si>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</si>
  <si>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</si>
  <si>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</si>
  <si>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</si>
  <si>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</si>
  <si>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</si>
  <si>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</si>
  <si>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</si>
  <si>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</si>
  <si>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</si>
  <si>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</si>
  <si>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</si>
  <si>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</si>
  <si>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</si>
  <si>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</si>
  <si>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</si>
  <si>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</si>
  <si>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</si>
  <si>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</si>
  <si>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</si>
  <si>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</si>
  <si>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</si>
  <si>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</si>
  <si>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</si>
  <si>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</si>
  <si>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</si>
  <si>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</si>
  <si>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</si>
  <si>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</si>
  <si>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</si>
  <si>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</si>
  <si>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</si>
  <si>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</si>
  <si>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</si>
  <si>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</si>
  <si>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</si>
  <si>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</si>
  <si>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</si>
  <si>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</si>
  <si>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</si>
  <si>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</si>
  <si>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</si>
  <si>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</si>
  <si>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</si>
  <si>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</si>
  <si>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</si>
  <si>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</si>
  <si>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</si>
  <si>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</si>
  <si>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</si>
  <si>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</si>
  <si>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甲府市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</si>
  <si>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</si>
  <si>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</si>
  <si>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</si>
  <si>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</si>
  <si>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</si>
  <si>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</si>
  <si>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</si>
  <si>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</si>
  <si>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</si>
  <si>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</si>
  <si>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</si>
  <si>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</si>
  <si>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古関・梯地区は、過疎化・高齢化が進み、処理区域内人口が毎年減少しており、使用料収入が減少し、施設の維持管理費への充当が少なく財源の確保が困難である。市債の償還も長期にわたり継続するため、一般会計からの繰入金でほぼ維持している状況である。
今後も処理区域内人口の増加が見込めないため、これまでと同様に一般会計から繰入金が必要になってくると思われる。
収益的収支比率は、総費用の減少により前年より微増しているが、100%未満であることから、今後も経営改善に向けた取組みが必要である。
企業債残高対事業規模比率は、償還金元金の返済により、前年より減少している。
経費回収率は、維持管理費の減少により前年より微増しているが、100%を下回っているため、使用料見直しの検討なども必要になってくると思われる。
汚水処理原価は、若干の改善が見られたが、今後も経費削減に努める。
</t>
    <rPh sb="0" eb="1">
      <t>フル</t>
    </rPh>
    <rPh sb="1" eb="2">
      <t>セキ</t>
    </rPh>
    <rPh sb="3" eb="4">
      <t>カケハシ</t>
    </rPh>
    <rPh sb="4" eb="6">
      <t>チク</t>
    </rPh>
    <rPh sb="8" eb="11">
      <t>カソカ</t>
    </rPh>
    <rPh sb="12" eb="15">
      <t>コウレイカ</t>
    </rPh>
    <rPh sb="16" eb="17">
      <t>スス</t>
    </rPh>
    <rPh sb="19" eb="21">
      <t>ショリ</t>
    </rPh>
    <rPh sb="21" eb="23">
      <t>クイキ</t>
    </rPh>
    <rPh sb="23" eb="24">
      <t>ナイ</t>
    </rPh>
    <rPh sb="24" eb="26">
      <t>ジンコウ</t>
    </rPh>
    <rPh sb="27" eb="29">
      <t>マイトシ</t>
    </rPh>
    <rPh sb="29" eb="31">
      <t>ゲンショウ</t>
    </rPh>
    <rPh sb="36" eb="38">
      <t>シヨウ</t>
    </rPh>
    <rPh sb="38" eb="39">
      <t>リョウ</t>
    </rPh>
    <rPh sb="39" eb="41">
      <t>シュウニュウ</t>
    </rPh>
    <rPh sb="42" eb="44">
      <t>ゲンショウ</t>
    </rPh>
    <rPh sb="46" eb="48">
      <t>シセツ</t>
    </rPh>
    <rPh sb="49" eb="51">
      <t>イジ</t>
    </rPh>
    <rPh sb="51" eb="53">
      <t>カンリ</t>
    </rPh>
    <rPh sb="53" eb="54">
      <t>ヒ</t>
    </rPh>
    <rPh sb="56" eb="58">
      <t>ジュウトウ</t>
    </rPh>
    <rPh sb="59" eb="60">
      <t>スク</t>
    </rPh>
    <rPh sb="62" eb="64">
      <t>ザイゲン</t>
    </rPh>
    <rPh sb="65" eb="67">
      <t>カクホ</t>
    </rPh>
    <rPh sb="68" eb="70">
      <t>コンナン</t>
    </rPh>
    <rPh sb="74" eb="76">
      <t>シサイ</t>
    </rPh>
    <rPh sb="77" eb="79">
      <t>ショウカン</t>
    </rPh>
    <rPh sb="80" eb="82">
      <t>チョウキ</t>
    </rPh>
    <rPh sb="86" eb="88">
      <t>ケイゾク</t>
    </rPh>
    <rPh sb="93" eb="95">
      <t>イッパン</t>
    </rPh>
    <rPh sb="95" eb="97">
      <t>カイケイ</t>
    </rPh>
    <rPh sb="100" eb="102">
      <t>クリイレ</t>
    </rPh>
    <rPh sb="102" eb="103">
      <t>キン</t>
    </rPh>
    <rPh sb="106" eb="108">
      <t>イジ</t>
    </rPh>
    <rPh sb="112" eb="114">
      <t>ジョウキョウ</t>
    </rPh>
    <rPh sb="119" eb="121">
      <t>コンゴ</t>
    </rPh>
    <rPh sb="122" eb="124">
      <t>ショリ</t>
    </rPh>
    <rPh sb="124" eb="127">
      <t>クイキナイ</t>
    </rPh>
    <rPh sb="127" eb="129">
      <t>ジンコウ</t>
    </rPh>
    <rPh sb="130" eb="132">
      <t>ゾウカ</t>
    </rPh>
    <rPh sb="133" eb="135">
      <t>ミコ</t>
    </rPh>
    <rPh sb="146" eb="148">
      <t>ドウヨウ</t>
    </rPh>
    <rPh sb="149" eb="151">
      <t>イッパン</t>
    </rPh>
    <rPh sb="151" eb="153">
      <t>カイケイ</t>
    </rPh>
    <rPh sb="155" eb="157">
      <t>クリイレ</t>
    </rPh>
    <rPh sb="157" eb="158">
      <t>キン</t>
    </rPh>
    <rPh sb="159" eb="161">
      <t>ヒツヨウ</t>
    </rPh>
    <rPh sb="168" eb="169">
      <t>オモ</t>
    </rPh>
    <rPh sb="174" eb="177">
      <t>シュウエキテキ</t>
    </rPh>
    <rPh sb="177" eb="178">
      <t>シュウ</t>
    </rPh>
    <rPh sb="178" eb="179">
      <t>シ</t>
    </rPh>
    <rPh sb="179" eb="181">
      <t>ヒリツ</t>
    </rPh>
    <rPh sb="183" eb="186">
      <t>ソウヒヨウ</t>
    </rPh>
    <rPh sb="187" eb="189">
      <t>ゲンショウ</t>
    </rPh>
    <rPh sb="192" eb="194">
      <t>ゼンネン</t>
    </rPh>
    <rPh sb="196" eb="198">
      <t>ビゾウ</t>
    </rPh>
    <rPh sb="208" eb="210">
      <t>ミマン</t>
    </rPh>
    <rPh sb="218" eb="220">
      <t>コンゴ</t>
    </rPh>
    <rPh sb="221" eb="223">
      <t>ケイエイ</t>
    </rPh>
    <rPh sb="223" eb="225">
      <t>カイゼン</t>
    </rPh>
    <rPh sb="226" eb="227">
      <t>ム</t>
    </rPh>
    <rPh sb="229" eb="231">
      <t>トリク</t>
    </rPh>
    <rPh sb="233" eb="235">
      <t>ヒツヨウ</t>
    </rPh>
    <rPh sb="240" eb="242">
      <t>キギョウ</t>
    </rPh>
    <rPh sb="242" eb="243">
      <t>サイ</t>
    </rPh>
    <rPh sb="243" eb="245">
      <t>ザンダカ</t>
    </rPh>
    <rPh sb="245" eb="246">
      <t>タイ</t>
    </rPh>
    <rPh sb="246" eb="248">
      <t>ジギョウ</t>
    </rPh>
    <rPh sb="248" eb="250">
      <t>キボ</t>
    </rPh>
    <rPh sb="250" eb="252">
      <t>ヒリツ</t>
    </rPh>
    <rPh sb="254" eb="257">
      <t>ショウカンキン</t>
    </rPh>
    <rPh sb="257" eb="259">
      <t>ガンキン</t>
    </rPh>
    <rPh sb="260" eb="262">
      <t>ヘンサイ</t>
    </rPh>
    <rPh sb="266" eb="268">
      <t>ゼンネン</t>
    </rPh>
    <rPh sb="270" eb="272">
      <t>ゲンショウ</t>
    </rPh>
    <rPh sb="278" eb="280">
      <t>ケイヒ</t>
    </rPh>
    <rPh sb="280" eb="282">
      <t>カイシュウ</t>
    </rPh>
    <rPh sb="282" eb="283">
      <t>リツ</t>
    </rPh>
    <rPh sb="285" eb="287">
      <t>イジ</t>
    </rPh>
    <rPh sb="287" eb="289">
      <t>カンリ</t>
    </rPh>
    <rPh sb="289" eb="290">
      <t>ヒ</t>
    </rPh>
    <rPh sb="291" eb="293">
      <t>ゲンショウ</t>
    </rPh>
    <rPh sb="296" eb="298">
      <t>ゼンネン</t>
    </rPh>
    <rPh sb="300" eb="302">
      <t>ビゾウ</t>
    </rPh>
    <rPh sb="313" eb="315">
      <t>シタマワ</t>
    </rPh>
    <rPh sb="322" eb="324">
      <t>シヨウ</t>
    </rPh>
    <rPh sb="324" eb="325">
      <t>リョウ</t>
    </rPh>
    <rPh sb="325" eb="327">
      <t>ミナオ</t>
    </rPh>
    <rPh sb="329" eb="331">
      <t>ケントウ</t>
    </rPh>
    <rPh sb="334" eb="336">
      <t>ヒツヨウ</t>
    </rPh>
    <rPh sb="343" eb="344">
      <t>オモ</t>
    </rPh>
    <rPh sb="349" eb="351">
      <t>オスイ</t>
    </rPh>
    <rPh sb="351" eb="353">
      <t>ショリ</t>
    </rPh>
    <rPh sb="353" eb="355">
      <t>ゲンカ</t>
    </rPh>
    <rPh sb="357" eb="359">
      <t>ジャッカン</t>
    </rPh>
    <rPh sb="360" eb="362">
      <t>カイゼン</t>
    </rPh>
    <rPh sb="363" eb="364">
      <t>ミ</t>
    </rPh>
    <rPh sb="369" eb="371">
      <t>コンゴ</t>
    </rPh>
    <rPh sb="372" eb="374">
      <t>ケイヒ</t>
    </rPh>
    <rPh sb="374" eb="376">
      <t>サクゲン</t>
    </rPh>
    <rPh sb="377" eb="378">
      <t>ツト</t>
    </rPh>
    <phoneticPr fontId="4"/>
  </si>
  <si>
    <t>施設の供用開始より２１年が経過し、施設の老朽化による機器の故障が目立ってきている。施設稼動に必要な故障箇所を優先し修繕を行っている。今後は施設の機能診断を行い、施設の更新や長寿命化を図っていく。</t>
    <rPh sb="0" eb="2">
      <t>シセツ</t>
    </rPh>
    <rPh sb="3" eb="5">
      <t>キョウヨウ</t>
    </rPh>
    <rPh sb="5" eb="7">
      <t>カイシ</t>
    </rPh>
    <rPh sb="11" eb="12">
      <t>ネン</t>
    </rPh>
    <rPh sb="13" eb="15">
      <t>ケイカ</t>
    </rPh>
    <rPh sb="17" eb="19">
      <t>シセツ</t>
    </rPh>
    <rPh sb="20" eb="21">
      <t>ロウ</t>
    </rPh>
    <rPh sb="21" eb="22">
      <t>キュウ</t>
    </rPh>
    <rPh sb="22" eb="23">
      <t>カ</t>
    </rPh>
    <rPh sb="26" eb="28">
      <t>キキ</t>
    </rPh>
    <rPh sb="29" eb="31">
      <t>コショウ</t>
    </rPh>
    <rPh sb="32" eb="34">
      <t>メダ</t>
    </rPh>
    <rPh sb="41" eb="43">
      <t>シセツ</t>
    </rPh>
    <rPh sb="43" eb="45">
      <t>カドウ</t>
    </rPh>
    <rPh sb="46" eb="48">
      <t>ヒツヨウ</t>
    </rPh>
    <rPh sb="49" eb="51">
      <t>コショウ</t>
    </rPh>
    <rPh sb="51" eb="53">
      <t>カショ</t>
    </rPh>
    <rPh sb="54" eb="56">
      <t>ユウセン</t>
    </rPh>
    <rPh sb="57" eb="59">
      <t>シュウゼン</t>
    </rPh>
    <rPh sb="60" eb="61">
      <t>オコナ</t>
    </rPh>
    <rPh sb="66" eb="68">
      <t>コンゴ</t>
    </rPh>
    <rPh sb="69" eb="71">
      <t>シセツ</t>
    </rPh>
    <rPh sb="72" eb="74">
      <t>キノウ</t>
    </rPh>
    <rPh sb="74" eb="76">
      <t>シンダン</t>
    </rPh>
    <rPh sb="77" eb="78">
      <t>オコナ</t>
    </rPh>
    <rPh sb="80" eb="82">
      <t>シセツ</t>
    </rPh>
    <rPh sb="83" eb="85">
      <t>コウシン</t>
    </rPh>
    <rPh sb="86" eb="87">
      <t>チョウ</t>
    </rPh>
    <rPh sb="87" eb="89">
      <t>ジュミョウ</t>
    </rPh>
    <rPh sb="89" eb="90">
      <t>カ</t>
    </rPh>
    <rPh sb="91" eb="92">
      <t>ハカ</t>
    </rPh>
    <phoneticPr fontId="4"/>
  </si>
  <si>
    <t>当該事業は、本市の梯町・古関町限定であり平成９年４月の供用開始から２１年が経過した。今後は地域の実情を踏まえ、施設を適正に維持しながら経営努力を続けていくことが必要である。</t>
    <rPh sb="0" eb="2">
      <t>トウガイ</t>
    </rPh>
    <rPh sb="2" eb="4">
      <t>ジギョウ</t>
    </rPh>
    <rPh sb="6" eb="7">
      <t>ホン</t>
    </rPh>
    <rPh sb="7" eb="8">
      <t>シ</t>
    </rPh>
    <rPh sb="9" eb="10">
      <t>カケハシ</t>
    </rPh>
    <rPh sb="10" eb="11">
      <t>マチ</t>
    </rPh>
    <rPh sb="12" eb="13">
      <t>フル</t>
    </rPh>
    <rPh sb="13" eb="14">
      <t>セキ</t>
    </rPh>
    <rPh sb="14" eb="15">
      <t>マチ</t>
    </rPh>
    <rPh sb="15" eb="17">
      <t>ゲンテイ</t>
    </rPh>
    <rPh sb="20" eb="22">
      <t>ヘイセイ</t>
    </rPh>
    <rPh sb="23" eb="24">
      <t>ネン</t>
    </rPh>
    <rPh sb="25" eb="26">
      <t>ツキ</t>
    </rPh>
    <rPh sb="27" eb="29">
      <t>キョウヨウ</t>
    </rPh>
    <rPh sb="29" eb="31">
      <t>カイシ</t>
    </rPh>
    <rPh sb="35" eb="36">
      <t>ネン</t>
    </rPh>
    <rPh sb="37" eb="39">
      <t>ケイカ</t>
    </rPh>
    <rPh sb="42" eb="44">
      <t>コンゴ</t>
    </rPh>
    <rPh sb="45" eb="47">
      <t>チイキ</t>
    </rPh>
    <rPh sb="48" eb="50">
      <t>ジツジョウ</t>
    </rPh>
    <rPh sb="51" eb="52">
      <t>フ</t>
    </rPh>
    <rPh sb="55" eb="57">
      <t>シセツ</t>
    </rPh>
    <rPh sb="58" eb="60">
      <t>テキセイ</t>
    </rPh>
    <rPh sb="61" eb="63">
      <t>イジ</t>
    </rPh>
    <rPh sb="67" eb="69">
      <t>ケイエイ</t>
    </rPh>
    <rPh sb="69" eb="71">
      <t>ドリョク</t>
    </rPh>
    <rPh sb="72" eb="73">
      <t>ツヅ</t>
    </rPh>
    <rPh sb="80" eb="8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</si>
</sst>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04E-47E4-8F6D-690EE7CF2DA3}"/>
            </c:ext>
          </c:extLst>
        </c:ser>
        <c:dLbls>
          <c:showLegendKey val="0"/>
          <c:showVal val="0"/>
          <c:showCatName val="0"/>
          <c:showSerName val="0"/>
          <c:showPercent val="0"/>
          <c:showBubbleSize val="0"/>
        </c:dLbls>
        <c:gapWidth val="150"/>
        <c:axId val="79899264"/>
        <c:axId val="7991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C04E-47E4-8F6D-690EE7CF2DA3}"/>
            </c:ext>
          </c:extLst>
        </c:ser>
        <c:dLbls>
          <c:showLegendKey val="0"/>
          <c:showVal val="0"/>
          <c:showCatName val="0"/>
          <c:showSerName val="0"/>
          <c:showPercent val="0"/>
          <c:showBubbleSize val="0"/>
        </c:dLbls>
        <c:marker val="1"/>
        <c:smooth val="0"/>
        <c:axId val="79899264"/>
        <c:axId val="79913728"/>
      </c:lineChart>
      <c:dateAx>
        <c:axId val="79899264"/>
        <c:scaling>
          <c:orientation val="minMax"/>
        </c:scaling>
        <c:delete val="1"/>
        <c:axPos val="b"/>
        <c:numFmt formatCode="ge" sourceLinked="1"/>
        <c:majorTickMark val="none"/>
        <c:minorTickMark val="none"/>
        <c:tickLblPos val="none"/>
        <c:crossAx val="79913728"/>
        <c:crosses val="autoZero"/>
        <c:auto val="1"/>
        <c:lblOffset val="100"/>
        <c:baseTimeUnit val="years"/>
      </c:dateAx>
      <c:valAx>
        <c:axId val="7991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9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29.3</c:v>
                </c:pt>
                <c:pt idx="1">
                  <c:v>28.02</c:v>
                </c:pt>
                <c:pt idx="2">
                  <c:v>26.88</c:v>
                </c:pt>
                <c:pt idx="3">
                  <c:v>26.88</c:v>
                </c:pt>
                <c:pt idx="4">
                  <c:v>24.61</c:v>
                </c:pt>
              </c:numCache>
            </c:numRef>
          </c:val>
          <c:extLst xmlns:c16r2="http://schemas.microsoft.com/office/drawing/2015/06/chart">
            <c:ext xmlns:c16="http://schemas.microsoft.com/office/drawing/2014/chart" uri="{C3380CC4-5D6E-409C-BE32-E72D297353CC}">
              <c16:uniqueId val="{00000000-FBE7-42CC-BF48-C99304A631C9}"/>
            </c:ext>
          </c:extLst>
        </c:ser>
        <c:dLbls>
          <c:showLegendKey val="0"/>
          <c:showVal val="0"/>
          <c:showCatName val="0"/>
          <c:showSerName val="0"/>
          <c:showPercent val="0"/>
          <c:showBubbleSize val="0"/>
        </c:dLbls>
        <c:gapWidth val="150"/>
        <c:axId val="80075392"/>
        <c:axId val="8007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FBE7-42CC-BF48-C99304A631C9}"/>
            </c:ext>
          </c:extLst>
        </c:ser>
        <c:dLbls>
          <c:showLegendKey val="0"/>
          <c:showVal val="0"/>
          <c:showCatName val="0"/>
          <c:showSerName val="0"/>
          <c:showPercent val="0"/>
          <c:showBubbleSize val="0"/>
        </c:dLbls>
        <c:marker val="1"/>
        <c:smooth val="0"/>
        <c:axId val="80075392"/>
        <c:axId val="80077568"/>
      </c:lineChart>
      <c:dateAx>
        <c:axId val="80075392"/>
        <c:scaling>
          <c:orientation val="minMax"/>
        </c:scaling>
        <c:delete val="1"/>
        <c:axPos val="b"/>
        <c:numFmt formatCode="ge" sourceLinked="1"/>
        <c:majorTickMark val="none"/>
        <c:minorTickMark val="none"/>
        <c:tickLblPos val="none"/>
        <c:crossAx val="80077568"/>
        <c:crosses val="autoZero"/>
        <c:auto val="1"/>
        <c:lblOffset val="100"/>
        <c:baseTimeUnit val="years"/>
      </c:dateAx>
      <c:valAx>
        <c:axId val="8007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7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91.64</c:v>
                </c:pt>
                <c:pt idx="1">
                  <c:v>92.05</c:v>
                </c:pt>
                <c:pt idx="2">
                  <c:v>92.28</c:v>
                </c:pt>
                <c:pt idx="3">
                  <c:v>93.44</c:v>
                </c:pt>
                <c:pt idx="4">
                  <c:v>93.39</c:v>
                </c:pt>
              </c:numCache>
            </c:numRef>
          </c:val>
          <c:extLst xmlns:c16r2="http://schemas.microsoft.com/office/drawing/2015/06/chart">
            <c:ext xmlns:c16="http://schemas.microsoft.com/office/drawing/2014/chart" uri="{C3380CC4-5D6E-409C-BE32-E72D297353CC}">
              <c16:uniqueId val="{00000000-0320-435E-8241-CC2115B57213}"/>
            </c:ext>
          </c:extLst>
        </c:ser>
        <c:dLbls>
          <c:showLegendKey val="0"/>
          <c:showVal val="0"/>
          <c:showCatName val="0"/>
          <c:showSerName val="0"/>
          <c:showPercent val="0"/>
          <c:showBubbleSize val="0"/>
        </c:dLbls>
        <c:gapWidth val="150"/>
        <c:axId val="80129024"/>
        <c:axId val="8013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0320-435E-8241-CC2115B57213}"/>
            </c:ext>
          </c:extLst>
        </c:ser>
        <c:dLbls>
          <c:showLegendKey val="0"/>
          <c:showVal val="0"/>
          <c:showCatName val="0"/>
          <c:showSerName val="0"/>
          <c:showPercent val="0"/>
          <c:showBubbleSize val="0"/>
        </c:dLbls>
        <c:marker val="1"/>
        <c:smooth val="0"/>
        <c:axId val="80129024"/>
        <c:axId val="80135296"/>
      </c:lineChart>
      <c:dateAx>
        <c:axId val="80129024"/>
        <c:scaling>
          <c:orientation val="minMax"/>
        </c:scaling>
        <c:delete val="1"/>
        <c:axPos val="b"/>
        <c:numFmt formatCode="ge" sourceLinked="1"/>
        <c:majorTickMark val="none"/>
        <c:minorTickMark val="none"/>
        <c:tickLblPos val="none"/>
        <c:crossAx val="80135296"/>
        <c:crosses val="autoZero"/>
        <c:auto val="1"/>
        <c:lblOffset val="100"/>
        <c:baseTimeUnit val="years"/>
      </c:dateAx>
      <c:valAx>
        <c:axId val="8013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12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83.13</c:v>
                </c:pt>
                <c:pt idx="1">
                  <c:v>81.92</c:v>
                </c:pt>
                <c:pt idx="2">
                  <c:v>81.73</c:v>
                </c:pt>
                <c:pt idx="3">
                  <c:v>80.61</c:v>
                </c:pt>
                <c:pt idx="4">
                  <c:v>82.38</c:v>
                </c:pt>
              </c:numCache>
            </c:numRef>
          </c:val>
          <c:extLst xmlns:c16r2="http://schemas.microsoft.com/office/drawing/2015/06/chart">
            <c:ext xmlns:c16="http://schemas.microsoft.com/office/drawing/2014/chart" uri="{C3380CC4-5D6E-409C-BE32-E72D297353CC}">
              <c16:uniqueId val="{00000000-960E-4026-8ECE-BEB5C273ED67}"/>
            </c:ext>
          </c:extLst>
        </c:ser>
        <c:dLbls>
          <c:showLegendKey val="0"/>
          <c:showVal val="0"/>
          <c:showCatName val="0"/>
          <c:showSerName val="0"/>
          <c:showPercent val="0"/>
          <c:showBubbleSize val="0"/>
        </c:dLbls>
        <c:gapWidth val="150"/>
        <c:axId val="79940608"/>
        <c:axId val="7994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60E-4026-8ECE-BEB5C273ED67}"/>
            </c:ext>
          </c:extLst>
        </c:ser>
        <c:dLbls>
          <c:showLegendKey val="0"/>
          <c:showVal val="0"/>
          <c:showCatName val="0"/>
          <c:showSerName val="0"/>
          <c:showPercent val="0"/>
          <c:showBubbleSize val="0"/>
        </c:dLbls>
        <c:marker val="1"/>
        <c:smooth val="0"/>
        <c:axId val="79940608"/>
        <c:axId val="79942784"/>
      </c:lineChart>
      <c:dateAx>
        <c:axId val="79940608"/>
        <c:scaling>
          <c:orientation val="minMax"/>
        </c:scaling>
        <c:delete val="1"/>
        <c:axPos val="b"/>
        <c:numFmt formatCode="ge" sourceLinked="1"/>
        <c:majorTickMark val="none"/>
        <c:minorTickMark val="none"/>
        <c:tickLblPos val="none"/>
        <c:crossAx val="79942784"/>
        <c:crosses val="autoZero"/>
        <c:auto val="1"/>
        <c:lblOffset val="100"/>
        <c:baseTimeUnit val="years"/>
      </c:dateAx>
      <c:valAx>
        <c:axId val="7994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4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192-4E72-B1CE-F575C1E19305}"/>
            </c:ext>
          </c:extLst>
        </c:ser>
        <c:dLbls>
          <c:showLegendKey val="0"/>
          <c:showVal val="0"/>
          <c:showCatName val="0"/>
          <c:showSerName val="0"/>
          <c:showPercent val="0"/>
          <c:showBubbleSize val="0"/>
        </c:dLbls>
        <c:gapWidth val="150"/>
        <c:axId val="79781248"/>
        <c:axId val="7980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192-4E72-B1CE-F575C1E19305}"/>
            </c:ext>
          </c:extLst>
        </c:ser>
        <c:dLbls>
          <c:showLegendKey val="0"/>
          <c:showVal val="0"/>
          <c:showCatName val="0"/>
          <c:showSerName val="0"/>
          <c:showPercent val="0"/>
          <c:showBubbleSize val="0"/>
        </c:dLbls>
        <c:marker val="1"/>
        <c:smooth val="0"/>
        <c:axId val="79781248"/>
        <c:axId val="79803904"/>
      </c:lineChart>
      <c:dateAx>
        <c:axId val="79781248"/>
        <c:scaling>
          <c:orientation val="minMax"/>
        </c:scaling>
        <c:delete val="1"/>
        <c:axPos val="b"/>
        <c:numFmt formatCode="ge" sourceLinked="1"/>
        <c:majorTickMark val="none"/>
        <c:minorTickMark val="none"/>
        <c:tickLblPos val="none"/>
        <c:crossAx val="79803904"/>
        <c:crosses val="autoZero"/>
        <c:auto val="1"/>
        <c:lblOffset val="100"/>
        <c:baseTimeUnit val="years"/>
      </c:dateAx>
      <c:valAx>
        <c:axId val="7980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8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CE3-4541-A59B-16D85AF3C68A}"/>
            </c:ext>
          </c:extLst>
        </c:ser>
        <c:dLbls>
          <c:showLegendKey val="0"/>
          <c:showVal val="0"/>
          <c:showCatName val="0"/>
          <c:showSerName val="0"/>
          <c:showPercent val="0"/>
          <c:showBubbleSize val="0"/>
        </c:dLbls>
        <c:gapWidth val="150"/>
        <c:axId val="80240640"/>
        <c:axId val="8024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CE3-4541-A59B-16D85AF3C68A}"/>
            </c:ext>
          </c:extLst>
        </c:ser>
        <c:dLbls>
          <c:showLegendKey val="0"/>
          <c:showVal val="0"/>
          <c:showCatName val="0"/>
          <c:showSerName val="0"/>
          <c:showPercent val="0"/>
          <c:showBubbleSize val="0"/>
        </c:dLbls>
        <c:marker val="1"/>
        <c:smooth val="0"/>
        <c:axId val="80240640"/>
        <c:axId val="80242560"/>
      </c:lineChart>
      <c:dateAx>
        <c:axId val="80240640"/>
        <c:scaling>
          <c:orientation val="minMax"/>
        </c:scaling>
        <c:delete val="1"/>
        <c:axPos val="b"/>
        <c:numFmt formatCode="ge" sourceLinked="1"/>
        <c:majorTickMark val="none"/>
        <c:minorTickMark val="none"/>
        <c:tickLblPos val="none"/>
        <c:crossAx val="80242560"/>
        <c:crosses val="autoZero"/>
        <c:auto val="1"/>
        <c:lblOffset val="100"/>
        <c:baseTimeUnit val="years"/>
      </c:dateAx>
      <c:valAx>
        <c:axId val="8024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4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E2D-477A-8655-02BB5CD839A9}"/>
            </c:ext>
          </c:extLst>
        </c:ser>
        <c:dLbls>
          <c:showLegendKey val="0"/>
          <c:showVal val="0"/>
          <c:showCatName val="0"/>
          <c:showSerName val="0"/>
          <c:showPercent val="0"/>
          <c:showBubbleSize val="0"/>
        </c:dLbls>
        <c:gapWidth val="150"/>
        <c:axId val="80288000"/>
        <c:axId val="8029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E2D-477A-8655-02BB5CD839A9}"/>
            </c:ext>
          </c:extLst>
        </c:ser>
        <c:dLbls>
          <c:showLegendKey val="0"/>
          <c:showVal val="0"/>
          <c:showCatName val="0"/>
          <c:showSerName val="0"/>
          <c:showPercent val="0"/>
          <c:showBubbleSize val="0"/>
        </c:dLbls>
        <c:marker val="1"/>
        <c:smooth val="0"/>
        <c:axId val="80288000"/>
        <c:axId val="80294272"/>
      </c:lineChart>
      <c:dateAx>
        <c:axId val="80288000"/>
        <c:scaling>
          <c:orientation val="minMax"/>
        </c:scaling>
        <c:delete val="1"/>
        <c:axPos val="b"/>
        <c:numFmt formatCode="ge" sourceLinked="1"/>
        <c:majorTickMark val="none"/>
        <c:minorTickMark val="none"/>
        <c:tickLblPos val="none"/>
        <c:crossAx val="80294272"/>
        <c:crosses val="autoZero"/>
        <c:auto val="1"/>
        <c:lblOffset val="100"/>
        <c:baseTimeUnit val="years"/>
      </c:dateAx>
      <c:valAx>
        <c:axId val="8029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8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93C-4BA5-838E-04E0346CD3AD}"/>
            </c:ext>
          </c:extLst>
        </c:ser>
        <c:dLbls>
          <c:showLegendKey val="0"/>
          <c:showVal val="0"/>
          <c:showCatName val="0"/>
          <c:showSerName val="0"/>
          <c:showPercent val="0"/>
          <c:showBubbleSize val="0"/>
        </c:dLbls>
        <c:gapWidth val="150"/>
        <c:axId val="80317056"/>
        <c:axId val="8032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93C-4BA5-838E-04E0346CD3AD}"/>
            </c:ext>
          </c:extLst>
        </c:ser>
        <c:dLbls>
          <c:showLegendKey val="0"/>
          <c:showVal val="0"/>
          <c:showCatName val="0"/>
          <c:showSerName val="0"/>
          <c:showPercent val="0"/>
          <c:showBubbleSize val="0"/>
        </c:dLbls>
        <c:marker val="1"/>
        <c:smooth val="0"/>
        <c:axId val="80317056"/>
        <c:axId val="80323328"/>
      </c:lineChart>
      <c:dateAx>
        <c:axId val="80317056"/>
        <c:scaling>
          <c:orientation val="minMax"/>
        </c:scaling>
        <c:delete val="1"/>
        <c:axPos val="b"/>
        <c:numFmt formatCode="ge" sourceLinked="1"/>
        <c:majorTickMark val="none"/>
        <c:minorTickMark val="none"/>
        <c:tickLblPos val="none"/>
        <c:crossAx val="80323328"/>
        <c:crosses val="autoZero"/>
        <c:auto val="1"/>
        <c:lblOffset val="100"/>
        <c:baseTimeUnit val="years"/>
      </c:dateAx>
      <c:valAx>
        <c:axId val="8032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1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1065.49</c:v>
                </c:pt>
                <c:pt idx="1">
                  <c:v>1074.5999999999999</c:v>
                </c:pt>
                <c:pt idx="2">
                  <c:v>973.48</c:v>
                </c:pt>
                <c:pt idx="3" formatCode="#,##0.00;&quot;△&quot;#,##0.00">
                  <c:v>872.88</c:v>
                </c:pt>
                <c:pt idx="4">
                  <c:v>671.08</c:v>
                </c:pt>
              </c:numCache>
            </c:numRef>
          </c:val>
          <c:extLst xmlns:c16r2="http://schemas.microsoft.com/office/drawing/2015/06/chart">
            <c:ext xmlns:c16="http://schemas.microsoft.com/office/drawing/2014/chart" uri="{C3380CC4-5D6E-409C-BE32-E72D297353CC}">
              <c16:uniqueId val="{00000000-216F-44EC-838C-9B9C4A0020FE}"/>
            </c:ext>
          </c:extLst>
        </c:ser>
        <c:dLbls>
          <c:showLegendKey val="0"/>
          <c:showVal val="0"/>
          <c:showCatName val="0"/>
          <c:showSerName val="0"/>
          <c:showPercent val="0"/>
          <c:showBubbleSize val="0"/>
        </c:dLbls>
        <c:gapWidth val="150"/>
        <c:axId val="80362496"/>
        <c:axId val="8036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216F-44EC-838C-9B9C4A0020FE}"/>
            </c:ext>
          </c:extLst>
        </c:ser>
        <c:dLbls>
          <c:showLegendKey val="0"/>
          <c:showVal val="0"/>
          <c:showCatName val="0"/>
          <c:showSerName val="0"/>
          <c:showPercent val="0"/>
          <c:showBubbleSize val="0"/>
        </c:dLbls>
        <c:marker val="1"/>
        <c:smooth val="0"/>
        <c:axId val="80362496"/>
        <c:axId val="80364672"/>
      </c:lineChart>
      <c:dateAx>
        <c:axId val="80362496"/>
        <c:scaling>
          <c:orientation val="minMax"/>
        </c:scaling>
        <c:delete val="1"/>
        <c:axPos val="b"/>
        <c:numFmt formatCode="ge" sourceLinked="1"/>
        <c:majorTickMark val="none"/>
        <c:minorTickMark val="none"/>
        <c:tickLblPos val="none"/>
        <c:crossAx val="80364672"/>
        <c:crosses val="autoZero"/>
        <c:auto val="1"/>
        <c:lblOffset val="100"/>
        <c:baseTimeUnit val="years"/>
      </c:dateAx>
      <c:valAx>
        <c:axId val="8036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6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41.24</c:v>
                </c:pt>
                <c:pt idx="1">
                  <c:v>37.93</c:v>
                </c:pt>
                <c:pt idx="2">
                  <c:v>37.369999999999997</c:v>
                </c:pt>
                <c:pt idx="3">
                  <c:v>39.380000000000003</c:v>
                </c:pt>
                <c:pt idx="4">
                  <c:v>43.41</c:v>
                </c:pt>
              </c:numCache>
            </c:numRef>
          </c:val>
          <c:extLst xmlns:c16r2="http://schemas.microsoft.com/office/drawing/2015/06/chart">
            <c:ext xmlns:c16="http://schemas.microsoft.com/office/drawing/2014/chart" uri="{C3380CC4-5D6E-409C-BE32-E72D297353CC}">
              <c16:uniqueId val="{00000000-B401-44DE-89EC-1715C84EB032}"/>
            </c:ext>
          </c:extLst>
        </c:ser>
        <c:dLbls>
          <c:showLegendKey val="0"/>
          <c:showVal val="0"/>
          <c:showCatName val="0"/>
          <c:showSerName val="0"/>
          <c:showPercent val="0"/>
          <c:showBubbleSize val="0"/>
        </c:dLbls>
        <c:gapWidth val="150"/>
        <c:axId val="80373632"/>
        <c:axId val="8040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B401-44DE-89EC-1715C84EB032}"/>
            </c:ext>
          </c:extLst>
        </c:ser>
        <c:dLbls>
          <c:showLegendKey val="0"/>
          <c:showVal val="0"/>
          <c:showCatName val="0"/>
          <c:showSerName val="0"/>
          <c:showPercent val="0"/>
          <c:showBubbleSize val="0"/>
        </c:dLbls>
        <c:marker val="1"/>
        <c:smooth val="0"/>
        <c:axId val="80373632"/>
        <c:axId val="80400384"/>
      </c:lineChart>
      <c:dateAx>
        <c:axId val="80373632"/>
        <c:scaling>
          <c:orientation val="minMax"/>
        </c:scaling>
        <c:delete val="1"/>
        <c:axPos val="b"/>
        <c:numFmt formatCode="ge" sourceLinked="1"/>
        <c:majorTickMark val="none"/>
        <c:minorTickMark val="none"/>
        <c:tickLblPos val="none"/>
        <c:crossAx val="80400384"/>
        <c:crosses val="autoZero"/>
        <c:auto val="1"/>
        <c:lblOffset val="100"/>
        <c:baseTimeUnit val="years"/>
      </c:dateAx>
      <c:valAx>
        <c:axId val="8040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7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197.78</c:v>
                </c:pt>
                <c:pt idx="1">
                  <c:v>214.4</c:v>
                </c:pt>
                <c:pt idx="2">
                  <c:v>224.34</c:v>
                </c:pt>
                <c:pt idx="3">
                  <c:v>214.45</c:v>
                </c:pt>
                <c:pt idx="4">
                  <c:v>211.67</c:v>
                </c:pt>
              </c:numCache>
            </c:numRef>
          </c:val>
          <c:extLst xmlns:c16r2="http://schemas.microsoft.com/office/drawing/2015/06/chart">
            <c:ext xmlns:c16="http://schemas.microsoft.com/office/drawing/2014/chart" uri="{C3380CC4-5D6E-409C-BE32-E72D297353CC}">
              <c16:uniqueId val="{00000000-9F76-4C16-BB0D-08E61D499BFD}"/>
            </c:ext>
          </c:extLst>
        </c:ser>
        <c:dLbls>
          <c:showLegendKey val="0"/>
          <c:showVal val="0"/>
          <c:showCatName val="0"/>
          <c:showSerName val="0"/>
          <c:showPercent val="0"/>
          <c:showBubbleSize val="0"/>
        </c:dLbls>
        <c:gapWidth val="150"/>
        <c:axId val="80038144"/>
        <c:axId val="8004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9F76-4C16-BB0D-08E61D499BFD}"/>
            </c:ext>
          </c:extLst>
        </c:ser>
        <c:dLbls>
          <c:showLegendKey val="0"/>
          <c:showVal val="0"/>
          <c:showCatName val="0"/>
          <c:showSerName val="0"/>
          <c:showPercent val="0"/>
          <c:showBubbleSize val="0"/>
        </c:dLbls>
        <c:marker val="1"/>
        <c:smooth val="0"/>
        <c:axId val="80038144"/>
        <c:axId val="80044416"/>
      </c:lineChart>
      <c:dateAx>
        <c:axId val="80038144"/>
        <c:scaling>
          <c:orientation val="minMax"/>
        </c:scaling>
        <c:delete val="1"/>
        <c:axPos val="b"/>
        <c:numFmt formatCode="ge" sourceLinked="1"/>
        <c:majorTickMark val="none"/>
        <c:minorTickMark val="none"/>
        <c:tickLblPos val="none"/>
        <c:crossAx val="80044416"/>
        <c:crosses val="autoZero"/>
        <c:auto val="1"/>
        <c:lblOffset val="100"/>
        <c:baseTimeUnit val="years"/>
      </c:dateAx>
      <c:valAx>
        <c:axId val="8004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3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山梨県　甲府市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190122</v>
      </c>
      <c r="AM8" s="49"/>
      <c r="AN8" s="49"/>
      <c r="AO8" s="49"/>
      <c r="AP8" s="49"/>
      <c r="AQ8" s="49"/>
      <c r="AR8" s="49"/>
      <c r="AS8" s="49"/>
      <c r="AT8" s="44">
        <f>データ!T6</f>
        <v>212.47</v>
      </c>
      <c r="AU8" s="44"/>
      <c r="AV8" s="44"/>
      <c r="AW8" s="44"/>
      <c r="AX8" s="44"/>
      <c r="AY8" s="44"/>
      <c r="AZ8" s="44"/>
      <c r="BA8" s="44"/>
      <c r="BB8" s="44">
        <f>データ!U6</f>
        <v>894.82</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0.13</v>
      </c>
      <c r="Q10" s="44"/>
      <c r="R10" s="44"/>
      <c r="S10" s="44"/>
      <c r="T10" s="44"/>
      <c r="U10" s="44"/>
      <c r="V10" s="44"/>
      <c r="W10" s="44">
        <f>データ!Q6</f>
        <v>100</v>
      </c>
      <c r="X10" s="44"/>
      <c r="Y10" s="44"/>
      <c r="Z10" s="44"/>
      <c r="AA10" s="44"/>
      <c r="AB10" s="44"/>
      <c r="AC10" s="44"/>
      <c r="AD10" s="49">
        <f>データ!R6</f>
        <v>4200</v>
      </c>
      <c r="AE10" s="49"/>
      <c r="AF10" s="49"/>
      <c r="AG10" s="49"/>
      <c r="AH10" s="49"/>
      <c r="AI10" s="49"/>
      <c r="AJ10" s="49"/>
      <c r="AK10" s="2"/>
      <c r="AL10" s="49">
        <f>データ!V6</f>
        <v>242</v>
      </c>
      <c r="AM10" s="49"/>
      <c r="AN10" s="49"/>
      <c r="AO10" s="49"/>
      <c r="AP10" s="49"/>
      <c r="AQ10" s="49"/>
      <c r="AR10" s="49"/>
      <c r="AS10" s="49"/>
      <c r="AT10" s="44">
        <f>データ!W6</f>
        <v>0.13</v>
      </c>
      <c r="AU10" s="44"/>
      <c r="AV10" s="44"/>
      <c r="AW10" s="44"/>
      <c r="AX10" s="44"/>
      <c r="AY10" s="44"/>
      <c r="AZ10" s="44"/>
      <c r="BA10" s="44"/>
      <c r="BB10" s="44">
        <f>データ!X6</f>
        <v>1861.54</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lUGrFLzLVit4VLDj+xkcU07XCDId14HDPdiU/Phwglf9goRjVccqb7W8+EjPL5eQYJHlZ249cOSSJhAlfTWqwA==" saltValue="LoGfcQl65awqvVv5NSeXx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BD1" workbookViewId="0">
      <selection activeCell="BI8" sqref="BI8"/>
    </sheetView>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192015</v>
      </c>
      <c r="D6" s="32">
        <f t="shared" si="3"/>
        <v>47</v>
      </c>
      <c r="E6" s="32">
        <f t="shared" si="3"/>
        <v>17</v>
      </c>
      <c r="F6" s="32">
        <f t="shared" si="3"/>
        <v>5</v>
      </c>
      <c r="G6" s="32">
        <f t="shared" si="3"/>
        <v>0</v>
      </c>
      <c r="H6" s="32" t="str">
        <f t="shared" si="3"/>
        <v>山梨県　甲府市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0.13</v>
      </c>
      <c r="Q6" s="33">
        <f t="shared" si="3"/>
        <v>100</v>
      </c>
      <c r="R6" s="33">
        <f t="shared" si="3"/>
        <v>4200</v>
      </c>
      <c r="S6" s="33">
        <f t="shared" si="3"/>
        <v>190122</v>
      </c>
      <c r="T6" s="33">
        <f t="shared" si="3"/>
        <v>212.47</v>
      </c>
      <c r="U6" s="33">
        <f t="shared" si="3"/>
        <v>894.82</v>
      </c>
      <c r="V6" s="33">
        <f t="shared" si="3"/>
        <v>242</v>
      </c>
      <c r="W6" s="33">
        <f t="shared" si="3"/>
        <v>0.13</v>
      </c>
      <c r="X6" s="33">
        <f t="shared" si="3"/>
        <v>1861.54</v>
      </c>
      <c r="Y6" s="34">
        <f>IF(Y7="",NA(),Y7)</f>
        <v>83.13</v>
      </c>
      <c r="Z6" s="34">
        <f t="shared" ref="Z6:AH6" si="4">IF(Z7="",NA(),Z7)</f>
        <v>81.92</v>
      </c>
      <c r="AA6" s="34">
        <f t="shared" si="4"/>
        <v>81.73</v>
      </c>
      <c r="AB6" s="34">
        <f t="shared" si="4"/>
        <v>80.61</v>
      </c>
      <c r="AC6" s="34">
        <f t="shared" si="4"/>
        <v>82.38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1065.49</v>
      </c>
      <c r="BG6" s="34">
        <f t="shared" ref="BG6:BO6" si="7">IF(BG7="",NA(),BG7)</f>
        <v>1074.5999999999999</v>
      </c>
      <c r="BH6" s="34">
        <f t="shared" si="7"/>
        <v>973.48</v>
      </c>
      <c r="BI6" s="33">
        <f t="shared" si="7"/>
        <v>872.88</v>
      </c>
      <c r="BJ6" s="34">
        <f t="shared" si="7"/>
        <v>671.08</v>
      </c>
      <c r="BK6" s="34">
        <f t="shared" si="7"/>
        <v>1126.77</v>
      </c>
      <c r="BL6" s="34">
        <f t="shared" si="7"/>
        <v>1044.8</v>
      </c>
      <c r="BM6" s="34">
        <f t="shared" si="7"/>
        <v>1081.8</v>
      </c>
      <c r="BN6" s="34">
        <f t="shared" si="7"/>
        <v>974.93</v>
      </c>
      <c r="BO6" s="34">
        <f t="shared" si="7"/>
        <v>855.8</v>
      </c>
      <c r="BP6" s="33" t="str">
        <f>IF(BP7="","",IF(BP7="-","【-】","【"&amp;SUBSTITUTE(TEXT(BP7,"#,##0.00"),"-","△")&amp;"】"))</f>
        <v>【814.89】</v>
      </c>
      <c r="BQ6" s="34">
        <f>IF(BQ7="",NA(),BQ7)</f>
        <v>41.24</v>
      </c>
      <c r="BR6" s="34">
        <f t="shared" ref="BR6:BZ6" si="8">IF(BR7="",NA(),BR7)</f>
        <v>37.93</v>
      </c>
      <c r="BS6" s="34">
        <f t="shared" si="8"/>
        <v>37.369999999999997</v>
      </c>
      <c r="BT6" s="34">
        <f t="shared" si="8"/>
        <v>39.380000000000003</v>
      </c>
      <c r="BU6" s="34">
        <f t="shared" si="8"/>
        <v>43.41</v>
      </c>
      <c r="BV6" s="34">
        <f t="shared" si="8"/>
        <v>50.9</v>
      </c>
      <c r="BW6" s="34">
        <f t="shared" si="8"/>
        <v>50.82</v>
      </c>
      <c r="BX6" s="34">
        <f t="shared" si="8"/>
        <v>52.19</v>
      </c>
      <c r="BY6" s="34">
        <f t="shared" si="8"/>
        <v>55.32</v>
      </c>
      <c r="BZ6" s="34">
        <f t="shared" si="8"/>
        <v>59.8</v>
      </c>
      <c r="CA6" s="33" t="str">
        <f>IF(CA7="","",IF(CA7="-","【-】","【"&amp;SUBSTITUTE(TEXT(CA7,"#,##0.00"),"-","△")&amp;"】"))</f>
        <v>【60.64】</v>
      </c>
      <c r="CB6" s="34">
        <f>IF(CB7="",NA(),CB7)</f>
        <v>197.78</v>
      </c>
      <c r="CC6" s="34">
        <f t="shared" ref="CC6:CK6" si="9">IF(CC7="",NA(),CC7)</f>
        <v>214.4</v>
      </c>
      <c r="CD6" s="34">
        <f t="shared" si="9"/>
        <v>224.34</v>
      </c>
      <c r="CE6" s="34">
        <f t="shared" si="9"/>
        <v>214.45</v>
      </c>
      <c r="CF6" s="34">
        <f t="shared" si="9"/>
        <v>211.67</v>
      </c>
      <c r="CG6" s="34">
        <f t="shared" si="9"/>
        <v>293.27</v>
      </c>
      <c r="CH6" s="34">
        <f t="shared" si="9"/>
        <v>300.52</v>
      </c>
      <c r="CI6" s="34">
        <f t="shared" si="9"/>
        <v>296.14</v>
      </c>
      <c r="CJ6" s="34">
        <f t="shared" si="9"/>
        <v>283.17</v>
      </c>
      <c r="CK6" s="34">
        <f t="shared" si="9"/>
        <v>263.76</v>
      </c>
      <c r="CL6" s="33" t="str">
        <f>IF(CL7="","",IF(CL7="-","【-】","【"&amp;SUBSTITUTE(TEXT(CL7,"#,##0.00"),"-","△")&amp;"】"))</f>
        <v>【255.52】</v>
      </c>
      <c r="CM6" s="34">
        <f>IF(CM7="",NA(),CM7)</f>
        <v>29.3</v>
      </c>
      <c r="CN6" s="34">
        <f t="shared" ref="CN6:CV6" si="10">IF(CN7="",NA(),CN7)</f>
        <v>28.02</v>
      </c>
      <c r="CO6" s="34">
        <f t="shared" si="10"/>
        <v>26.88</v>
      </c>
      <c r="CP6" s="34">
        <f t="shared" si="10"/>
        <v>26.88</v>
      </c>
      <c r="CQ6" s="34">
        <f t="shared" si="10"/>
        <v>24.61</v>
      </c>
      <c r="CR6" s="34">
        <f t="shared" si="10"/>
        <v>53.78</v>
      </c>
      <c r="CS6" s="34">
        <f t="shared" si="10"/>
        <v>53.24</v>
      </c>
      <c r="CT6" s="34">
        <f t="shared" si="10"/>
        <v>52.31</v>
      </c>
      <c r="CU6" s="34">
        <f t="shared" si="10"/>
        <v>60.65</v>
      </c>
      <c r="CV6" s="34">
        <f t="shared" si="10"/>
        <v>51.75</v>
      </c>
      <c r="CW6" s="33" t="str">
        <f>IF(CW7="","",IF(CW7="-","【-】","【"&amp;SUBSTITUTE(TEXT(CW7,"#,##0.00"),"-","△")&amp;"】"))</f>
        <v>【52.49】</v>
      </c>
      <c r="CX6" s="34">
        <f>IF(CX7="",NA(),CX7)</f>
        <v>91.64</v>
      </c>
      <c r="CY6" s="34">
        <f t="shared" ref="CY6:DG6" si="11">IF(CY7="",NA(),CY7)</f>
        <v>92.05</v>
      </c>
      <c r="CZ6" s="34">
        <f t="shared" si="11"/>
        <v>92.28</v>
      </c>
      <c r="DA6" s="34">
        <f t="shared" si="11"/>
        <v>93.44</v>
      </c>
      <c r="DB6" s="34">
        <f t="shared" si="11"/>
        <v>93.39</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192015</v>
      </c>
      <c r="D7" s="36">
        <v>47</v>
      </c>
      <c r="E7" s="36">
        <v>17</v>
      </c>
      <c r="F7" s="36">
        <v>5</v>
      </c>
      <c r="G7" s="36">
        <v>0</v>
      </c>
      <c r="H7" s="36" t="s">
        <v>109</v>
      </c>
      <c r="I7" s="36" t="s">
        <v>110</v>
      </c>
      <c r="J7" s="36" t="s">
        <v>111</v>
      </c>
      <c r="K7" s="36" t="s">
        <v>112</v>
      </c>
      <c r="L7" s="36" t="s">
        <v>113</v>
      </c>
      <c r="M7" s="36" t="s">
        <v>114</v>
      </c>
      <c r="N7" s="37" t="s">
        <v>115</v>
      </c>
      <c r="O7" s="37" t="s">
        <v>116</v>
      </c>
      <c r="P7" s="37">
        <v>0.13</v>
      </c>
      <c r="Q7" s="37">
        <v>100</v>
      </c>
      <c r="R7" s="37">
        <v>4200</v>
      </c>
      <c r="S7" s="37">
        <v>190122</v>
      </c>
      <c r="T7" s="37">
        <v>212.47</v>
      </c>
      <c r="U7" s="37">
        <v>894.82</v>
      </c>
      <c r="V7" s="37">
        <v>242</v>
      </c>
      <c r="W7" s="37">
        <v>0.13</v>
      </c>
      <c r="X7" s="37">
        <v>1861.54</v>
      </c>
      <c r="Y7" s="37">
        <v>83.13</v>
      </c>
      <c r="Z7" s="37">
        <v>81.92</v>
      </c>
      <c r="AA7" s="37">
        <v>81.73</v>
      </c>
      <c r="AB7" s="37">
        <v>80.61</v>
      </c>
      <c r="AC7" s="37">
        <v>82.38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1065.49</v>
      </c>
      <c r="BG7" s="37">
        <v>1074.5999999999999</v>
      </c>
      <c r="BH7" s="37">
        <v>973.48</v>
      </c>
      <c r="BI7" s="37">
        <v>872.88</v>
      </c>
      <c r="BJ7" s="37">
        <v>671.08</v>
      </c>
      <c r="BK7" s="37">
        <v>1126.77</v>
      </c>
      <c r="BL7" s="37">
        <v>1044.8</v>
      </c>
      <c r="BM7" s="37">
        <v>1081.8</v>
      </c>
      <c r="BN7" s="37">
        <v>974.93</v>
      </c>
      <c r="BO7" s="37">
        <v>855.8</v>
      </c>
      <c r="BP7" s="37">
        <v>814.89</v>
      </c>
      <c r="BQ7" s="37">
        <v>41.24</v>
      </c>
      <c r="BR7" s="37">
        <v>37.93</v>
      </c>
      <c r="BS7" s="37">
        <v>37.369999999999997</v>
      </c>
      <c r="BT7" s="37">
        <v>39.380000000000003</v>
      </c>
      <c r="BU7" s="37">
        <v>43.41</v>
      </c>
      <c r="BV7" s="37">
        <v>50.9</v>
      </c>
      <c r="BW7" s="37">
        <v>50.82</v>
      </c>
      <c r="BX7" s="37">
        <v>52.19</v>
      </c>
      <c r="BY7" s="37">
        <v>55.32</v>
      </c>
      <c r="BZ7" s="37">
        <v>59.8</v>
      </c>
      <c r="CA7" s="37">
        <v>60.64</v>
      </c>
      <c r="CB7" s="37">
        <v>197.78</v>
      </c>
      <c r="CC7" s="37">
        <v>214.4</v>
      </c>
      <c r="CD7" s="37">
        <v>224.34</v>
      </c>
      <c r="CE7" s="37">
        <v>214.45</v>
      </c>
      <c r="CF7" s="37">
        <v>211.67</v>
      </c>
      <c r="CG7" s="37">
        <v>293.27</v>
      </c>
      <c r="CH7" s="37">
        <v>300.52</v>
      </c>
      <c r="CI7" s="37">
        <v>296.14</v>
      </c>
      <c r="CJ7" s="37">
        <v>283.17</v>
      </c>
      <c r="CK7" s="37">
        <v>263.76</v>
      </c>
      <c r="CL7" s="37">
        <v>255.52</v>
      </c>
      <c r="CM7" s="37">
        <v>29.3</v>
      </c>
      <c r="CN7" s="37">
        <v>28.02</v>
      </c>
      <c r="CO7" s="37">
        <v>26.88</v>
      </c>
      <c r="CP7" s="37">
        <v>26.88</v>
      </c>
      <c r="CQ7" s="37">
        <v>24.61</v>
      </c>
      <c r="CR7" s="37">
        <v>53.78</v>
      </c>
      <c r="CS7" s="37">
        <v>53.24</v>
      </c>
      <c r="CT7" s="37">
        <v>52.31</v>
      </c>
      <c r="CU7" s="37">
        <v>60.65</v>
      </c>
      <c r="CV7" s="37">
        <v>51.75</v>
      </c>
      <c r="CW7" s="37">
        <v>52.49</v>
      </c>
      <c r="CX7" s="37">
        <v>91.64</v>
      </c>
      <c r="CY7" s="37">
        <v>92.05</v>
      </c>
      <c r="CZ7" s="37">
        <v>92.28</v>
      </c>
      <c r="DA7" s="37">
        <v>93.44</v>
      </c>
      <c r="DB7" s="37">
        <v>93.39</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2019-01-25T07:41:07Z</cp:lastPrinted>
  <dcterms:created xsi:type="dcterms:W3CDTF">2018-12-03T09:24:11Z</dcterms:created>
  <dcterms:modified xsi:type="dcterms:W3CDTF">2019-02-05T07:49:14Z</dcterms:modified>
  <cp:category/>
</cp:coreProperties>
</file>