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W058\Desktop\経営比較分析表\【経営比較分析表】2017_192015_47_010\"/>
    </mc:Choice>
  </mc:AlternateContent>
  <workbookProtection workbookAlgorithmName="SHA-512" workbookHashValue="C4sFN/yJpt0xqSg8S47uDfCnNYBdJ+ZUw1OUMZO7k3YCm54Frop296WcNE7xQgvCRuAO/+vUZixDXOxq2/uJWg==" workbookSaltValue="79wWuN5bZpiG3gvZ64Heb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<sst xmlns="http://schemas.openxmlformats.org/spreadsheetml/2006/main" count="237" uniqueCount="124">
  <si>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</si>
  <si>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</si>
  <si>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</si>
  <si>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</si>
  <si>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</si>
  <si>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</si>
  <si>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</si>
  <si>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</si>
  <si>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</si>
  <si>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</si>
  <si>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</si>
  <si>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</si>
  <si>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</si>
  <si>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</si>
  <si>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</si>
  <si>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</si>
  <si>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</si>
  <si>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</si>
  <si>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</si>
  <si>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</si>
  <si>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</si>
  <si>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</si>
  <si>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</si>
  <si>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</si>
  <si>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</si>
  <si>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</si>
  <si>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</si>
  <si>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</si>
  <si>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</si>
  <si>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</si>
  <si>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</si>
  <si>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</si>
  <si>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</si>
  <si>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</si>
  <si>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</si>
  <si>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</si>
  <si>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</si>
  <si>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</si>
  <si>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</si>
  <si>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</si>
  <si>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</si>
  <si>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</si>
  <si>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</si>
  <si>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</si>
  <si>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</si>
  <si>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</si>
  <si>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</si>
  <si>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</si>
  <si>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</si>
  <si>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</si>
  <si>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</si>
  <si>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</si>
  <si>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</si>
  <si>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</si>
  <si>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</si>
  <si>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</si>
  <si>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</si>
  <si>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</si>
  <si>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</si>
  <si>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</si>
  <si>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</si>
  <si>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</si>
  <si>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</si>
  <si>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</si>
  <si>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</si>
  <si>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</si>
  <si>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</si>
  <si>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</si>
  <si>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</si>
  <si>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</si>
  <si>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</si>
  <si>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</si>
  <si>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</si>
  <si>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</si>
  <si>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</si>
  <si>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</si>
  <si>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</si>
  <si>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</si>
  <si>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</si>
  <si>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</si>
  <si>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</si>
  <si>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</si>
  <si>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</si>
  <si>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</si>
  <si>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</si>
  <si>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</si>
  <si>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</si>
  <si>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</si>
  <si>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</si>
  <si>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</si>
  <si>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</si>
  <si>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</si>
  <si>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</si>
  <si>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</si>
  <si>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</si>
  <si>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</si>
  <si>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</si>
  <si>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</si>
  <si>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</si>
  <si>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</si>
  <si>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</si>
  <si>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</si>
  <si>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</si>
  <si>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</si>
  <si>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</si>
  <si>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</si>
  <si>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</si>
  <si>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</si>
  <si>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</si>
  <si>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</si>
  <si>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</si>
  <si>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</si>
  <si>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</si>
  <si>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</si>
  <si>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</si>
  <si>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</si>
  <si>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</si>
  <si>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</si>
  <si>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</si>
  <si>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</si>
  <si>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</si>
  <si>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100％を割り込んでおり、経営規模に比べ企業債残高が大きいことなどが、収益圧迫の要因となっている。これは、広範囲に多数点在する小規模集落ごとに設置している水道施設における近年の施設整備費の投資が影響している。また、料金回収率が類似団体平均値に比べ低くなっているが、これは、給水収益以外の収入（繰入金）で賄われている。</t>
    <phoneticPr fontId="4"/>
  </si>
  <si>
    <t>　施設は、広範囲に多数点在しているものの、近年の投資により耐用年数には達していない。しかし、人口減少が進行していることから、今後、施設規模の縮小（ﾀﾞｳﾝｻｲｼﾞﾝｸﾞ）及び統廃合も視野にいれた施設更新を検討する。</t>
    <rPh sb="29" eb="31">
      <t>タイヨウ</t>
    </rPh>
    <rPh sb="31" eb="33">
      <t>ネンスウ</t>
    </rPh>
    <rPh sb="35" eb="36">
      <t>タッ</t>
    </rPh>
    <phoneticPr fontId="4"/>
  </si>
  <si>
    <t>　施設は比較的新しいものの、各施設の給水人口が少ないことから、料金回収率・施設利用率が低い要因となっている。また、有収率も類似団体平均値や全国平均値と比較して低くなっている。こうしたことから、今後も給水区域の人口減少等を注視しながら、適正規模による施設更新、管路や施設の維持管理方法を検討し、計画的に経費の縮減などを含めた施設運営効率の改善に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</si>
</sst>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0.31</c:v>
                </c:pt>
                <c:pt idx="2">
                  <c:v>0.51</c:v>
                </c:pt>
                <c:pt idx="3" formatCode="#,##0.00;&quot;△&quot;#,##0.00">
                  <c:v>0</c:v>
                </c:pt>
                <c:pt idx="4" formatCode="#,##0.00;&quot;△&quot;#,##0.00">
                  <c:v>0</c:v>
                </c:pt>
              </c:numCache>
            </c:numRef>
          </c:val>
          <c:extLst>
            <c:ext xmlns:c16="http://schemas.microsoft.com/office/drawing/2014/chart" uri="{C3380CC4-5D6E-409C-BE32-E72D297353CC}">
              <c16:uniqueId val="{00000000-B0F3-45AB-93C3-0492C17055F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B0F3-45AB-93C3-0492C17055F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56.92</c:v>
                </c:pt>
                <c:pt idx="1">
                  <c:v>54.81</c:v>
                </c:pt>
                <c:pt idx="2">
                  <c:v>58.06</c:v>
                </c:pt>
                <c:pt idx="3">
                  <c:v>61.5</c:v>
                </c:pt>
                <c:pt idx="4">
                  <c:v>61.31</c:v>
                </c:pt>
              </c:numCache>
            </c:numRef>
          </c:val>
          <c:extLst>
            <c:ext xmlns:c16="http://schemas.microsoft.com/office/drawing/2014/chart" uri="{C3380CC4-5D6E-409C-BE32-E72D297353CC}">
              <c16:uniqueId val="{00000000-3AFB-43D7-856A-A781398689F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3AFB-43D7-856A-A781398689F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38.93</c:v>
                </c:pt>
                <c:pt idx="1">
                  <c:v>37.72</c:v>
                </c:pt>
                <c:pt idx="2">
                  <c:v>51.49</c:v>
                </c:pt>
                <c:pt idx="3">
                  <c:v>56.07</c:v>
                </c:pt>
                <c:pt idx="4">
                  <c:v>48.51</c:v>
                </c:pt>
              </c:numCache>
            </c:numRef>
          </c:val>
          <c:extLst>
            <c:ext xmlns:c16="http://schemas.microsoft.com/office/drawing/2014/chart" uri="{C3380CC4-5D6E-409C-BE32-E72D297353CC}">
              <c16:uniqueId val="{00000000-E550-41F7-8E77-78102B89CC9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E550-41F7-8E77-78102B89CC9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84.16</c:v>
                </c:pt>
                <c:pt idx="1">
                  <c:v>84.05</c:v>
                </c:pt>
                <c:pt idx="2">
                  <c:v>85.25</c:v>
                </c:pt>
                <c:pt idx="3">
                  <c:v>82.17</c:v>
                </c:pt>
                <c:pt idx="4">
                  <c:v>85.11</c:v>
                </c:pt>
              </c:numCache>
            </c:numRef>
          </c:val>
          <c:extLst>
            <c:ext xmlns:c16="http://schemas.microsoft.com/office/drawing/2014/chart" uri="{C3380CC4-5D6E-409C-BE32-E72D297353CC}">
              <c16:uniqueId val="{00000000-0BAC-4ECA-94D2-0F7B8F9D9A0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0BAC-4ECA-94D2-0F7B8F9D9A0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AA-4BCD-8DD9-2010501544E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AA-4BCD-8DD9-2010501544E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26-4A30-A6C9-ABAF7CE3C3E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26-4A30-A6C9-ABAF7CE3C3E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55-4119-8589-2D4952512B1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55-4119-8589-2D4952512B1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0-4E93-B98B-B2335571160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0-4E93-B98B-B2335571160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4741.82</c:v>
                </c:pt>
                <c:pt idx="1">
                  <c:v>4679.3500000000004</c:v>
                </c:pt>
                <c:pt idx="2">
                  <c:v>4659.12</c:v>
                </c:pt>
                <c:pt idx="3">
                  <c:v>4426.28</c:v>
                </c:pt>
                <c:pt idx="4">
                  <c:v>4073.66</c:v>
                </c:pt>
              </c:numCache>
            </c:numRef>
          </c:val>
          <c:extLst>
            <c:ext xmlns:c16="http://schemas.microsoft.com/office/drawing/2014/chart" uri="{C3380CC4-5D6E-409C-BE32-E72D297353CC}">
              <c16:uniqueId val="{00000000-E666-48E9-A3EE-DBFC513015E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E666-48E9-A3EE-DBFC513015E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5.59</c:v>
                </c:pt>
                <c:pt idx="1">
                  <c:v>5.31</c:v>
                </c:pt>
                <c:pt idx="2">
                  <c:v>5.16</c:v>
                </c:pt>
                <c:pt idx="3">
                  <c:v>5.23</c:v>
                </c:pt>
                <c:pt idx="4">
                  <c:v>4.74</c:v>
                </c:pt>
              </c:numCache>
            </c:numRef>
          </c:val>
          <c:extLst>
            <c:ext xmlns:c16="http://schemas.microsoft.com/office/drawing/2014/chart" uri="{C3380CC4-5D6E-409C-BE32-E72D297353CC}">
              <c16:uniqueId val="{00000000-C5E3-470E-AC12-6C7943227D9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C5E3-470E-AC12-6C7943227D9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689.03</c:v>
                </c:pt>
                <c:pt idx="1">
                  <c:v>784.6</c:v>
                </c:pt>
                <c:pt idx="2">
                  <c:v>550.38</c:v>
                </c:pt>
                <c:pt idx="3">
                  <c:v>464.08</c:v>
                </c:pt>
                <c:pt idx="4">
                  <c:v>595.63</c:v>
                </c:pt>
              </c:numCache>
            </c:numRef>
          </c:val>
          <c:extLst>
            <c:ext xmlns:c16="http://schemas.microsoft.com/office/drawing/2014/chart" uri="{C3380CC4-5D6E-409C-BE32-E72D297353CC}">
              <c16:uniqueId val="{00000000-079C-45F0-AB16-88FC3E63104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079C-45F0-AB16-88FC3E63104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甲府市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190122</v>
      </c>
      <c r="AM8" s="49"/>
      <c r="AN8" s="49"/>
      <c r="AO8" s="49"/>
      <c r="AP8" s="49"/>
      <c r="AQ8" s="49"/>
      <c r="AR8" s="49"/>
      <c r="AS8" s="49"/>
      <c r="AT8" s="45">
        <f>データ!$S$6</f>
        <v>212.47</v>
      </c>
      <c r="AU8" s="45"/>
      <c r="AV8" s="45"/>
      <c r="AW8" s="45"/>
      <c r="AX8" s="45"/>
      <c r="AY8" s="45"/>
      <c r="AZ8" s="45"/>
      <c r="BA8" s="45"/>
      <c r="BB8" s="45">
        <f>データ!$T$6</f>
        <v>894.82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0.22</v>
      </c>
      <c r="Q10" s="45"/>
      <c r="R10" s="45"/>
      <c r="S10" s="45"/>
      <c r="T10" s="45"/>
      <c r="U10" s="45"/>
      <c r="V10" s="45"/>
      <c r="W10" s="49">
        <f>データ!$Q$6</f>
        <v>1050</v>
      </c>
      <c r="X10" s="49"/>
      <c r="Y10" s="49"/>
      <c r="Z10" s="49"/>
      <c r="AA10" s="49"/>
      <c r="AB10" s="49"/>
      <c r="AC10" s="49"/>
      <c r="AD10" s="2"/>
      <c r="AE10" s="2"/>
      <c r="AF10" s="2"/>
      <c r="AG10" s="2"/>
      <c r="AH10" s="2"/>
      <c r="AI10" s="2"/>
      <c r="AJ10" s="2"/>
      <c r="AK10" s="2"/>
      <c r="AL10" s="49">
        <f>データ!$U$6</f>
        <v>409</v>
      </c>
      <c r="AM10" s="49"/>
      <c r="AN10" s="49"/>
      <c r="AO10" s="49"/>
      <c r="AP10" s="49"/>
      <c r="AQ10" s="49"/>
      <c r="AR10" s="49"/>
      <c r="AS10" s="49"/>
      <c r="AT10" s="45">
        <f>データ!$V$6</f>
        <v>2.21</v>
      </c>
      <c r="AU10" s="45"/>
      <c r="AV10" s="45"/>
      <c r="AW10" s="45"/>
      <c r="AX10" s="45"/>
      <c r="AY10" s="45"/>
      <c r="AZ10" s="45"/>
      <c r="BA10" s="45"/>
      <c r="BB10" s="45">
        <f>データ!$W$6</f>
        <v>185.07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P76+4Gjh5n3/Ve829sIcZxqvRJQv1blrPM/pbRCLD9wQV8BJJfw9izmdRu/cbqfuDdxlzh1fp+b6/iKLQtaDMQ==" saltValue="L/bKjnqcWIU+Tbw0DkA8u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192015</v>
      </c>
      <c r="D6" s="33">
        <f t="shared" si="3"/>
        <v>47</v>
      </c>
      <c r="E6" s="33">
        <f t="shared" si="3"/>
        <v>1</v>
      </c>
      <c r="F6" s="33">
        <f t="shared" si="3"/>
        <v>0</v>
      </c>
      <c r="G6" s="33">
        <f t="shared" si="3"/>
        <v>0</v>
      </c>
      <c r="H6" s="33" t="str">
        <f t="shared" si="3"/>
        <v>山梨県　甲府市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0.22</v>
      </c>
      <c r="Q6" s="34">
        <f t="shared" si="3"/>
        <v>1050</v>
      </c>
      <c r="R6" s="34">
        <f t="shared" si="3"/>
        <v>190122</v>
      </c>
      <c r="S6" s="34">
        <f t="shared" si="3"/>
        <v>212.47</v>
      </c>
      <c r="T6" s="34">
        <f t="shared" si="3"/>
        <v>894.82</v>
      </c>
      <c r="U6" s="34">
        <f t="shared" si="3"/>
        <v>409</v>
      </c>
      <c r="V6" s="34">
        <f t="shared" si="3"/>
        <v>2.21</v>
      </c>
      <c r="W6" s="34">
        <f t="shared" si="3"/>
        <v>185.07</v>
      </c>
      <c r="X6" s="35">
        <f>IF(X7="",NA(),X7)</f>
        <v>84.16</v>
      </c>
      <c r="Y6" s="35">
        <f t="shared" ref="Y6:AG6" si="4">IF(Y7="",NA(),Y7)</f>
        <v>84.05</v>
      </c>
      <c r="Z6" s="35">
        <f t="shared" si="4"/>
        <v>85.25</v>
      </c>
      <c r="AA6" s="35">
        <f t="shared" si="4"/>
        <v>82.17</v>
      </c>
      <c r="AB6" s="35">
        <f t="shared" si="4"/>
        <v>85.11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4741.82</v>
      </c>
      <c r="BF6" s="35">
        <f t="shared" ref="BF6:BN6" si="7">IF(BF7="",NA(),BF7)</f>
        <v>4679.3500000000004</v>
      </c>
      <c r="BG6" s="35">
        <f t="shared" si="7"/>
        <v>4659.12</v>
      </c>
      <c r="BH6" s="35">
        <f t="shared" si="7"/>
        <v>4426.28</v>
      </c>
      <c r="BI6" s="35">
        <f t="shared" si="7"/>
        <v>4073.66</v>
      </c>
      <c r="BJ6" s="35">
        <f t="shared" si="7"/>
        <v>1462.56</v>
      </c>
      <c r="BK6" s="35">
        <f t="shared" si="7"/>
        <v>1486.62</v>
      </c>
      <c r="BL6" s="35">
        <f t="shared" si="7"/>
        <v>1510.14</v>
      </c>
      <c r="BM6" s="35">
        <f t="shared" si="7"/>
        <v>1595.62</v>
      </c>
      <c r="BN6" s="35">
        <f t="shared" si="7"/>
        <v>1302.33</v>
      </c>
      <c r="BO6" s="34" t="str">
        <f>IF(BO7="","",IF(BO7="-","【-】","【"&amp;SUBSTITUTE(TEXT(BO7,"#,##0.00"),"-","△")&amp;"】"))</f>
        <v>【1,141.75】</v>
      </c>
      <c r="BP6" s="35">
        <f>IF(BP7="",NA(),BP7)</f>
        <v>5.59</v>
      </c>
      <c r="BQ6" s="35">
        <f t="shared" ref="BQ6:BY6" si="8">IF(BQ7="",NA(),BQ7)</f>
        <v>5.31</v>
      </c>
      <c r="BR6" s="35">
        <f t="shared" si="8"/>
        <v>5.16</v>
      </c>
      <c r="BS6" s="35">
        <f t="shared" si="8"/>
        <v>5.23</v>
      </c>
      <c r="BT6" s="35">
        <f t="shared" si="8"/>
        <v>4.74</v>
      </c>
      <c r="BU6" s="35">
        <f t="shared" si="8"/>
        <v>32.39</v>
      </c>
      <c r="BV6" s="35">
        <f t="shared" si="8"/>
        <v>24.39</v>
      </c>
      <c r="BW6" s="35">
        <f t="shared" si="8"/>
        <v>22.67</v>
      </c>
      <c r="BX6" s="35">
        <f t="shared" si="8"/>
        <v>37.92</v>
      </c>
      <c r="BY6" s="35">
        <f t="shared" si="8"/>
        <v>40.89</v>
      </c>
      <c r="BZ6" s="34" t="str">
        <f>IF(BZ7="","",IF(BZ7="-","【-】","【"&amp;SUBSTITUTE(TEXT(BZ7,"#,##0.00"),"-","△")&amp;"】"))</f>
        <v>【54.93】</v>
      </c>
      <c r="CA6" s="35">
        <f>IF(CA7="",NA(),CA7)</f>
        <v>689.03</v>
      </c>
      <c r="CB6" s="35">
        <f t="shared" ref="CB6:CJ6" si="9">IF(CB7="",NA(),CB7)</f>
        <v>784.6</v>
      </c>
      <c r="CC6" s="35">
        <f t="shared" si="9"/>
        <v>550.38</v>
      </c>
      <c r="CD6" s="35">
        <f t="shared" si="9"/>
        <v>464.08</v>
      </c>
      <c r="CE6" s="35">
        <f t="shared" si="9"/>
        <v>595.63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56.92</v>
      </c>
      <c r="CM6" s="35">
        <f t="shared" ref="CM6:CU6" si="10">IF(CM7="",NA(),CM7)</f>
        <v>54.81</v>
      </c>
      <c r="CN6" s="35">
        <f t="shared" si="10"/>
        <v>58.06</v>
      </c>
      <c r="CO6" s="35">
        <f t="shared" si="10"/>
        <v>61.5</v>
      </c>
      <c r="CP6" s="35">
        <f t="shared" si="10"/>
        <v>61.31</v>
      </c>
      <c r="CQ6" s="35">
        <f t="shared" si="10"/>
        <v>50.49</v>
      </c>
      <c r="CR6" s="35">
        <f t="shared" si="10"/>
        <v>48.36</v>
      </c>
      <c r="CS6" s="35">
        <f t="shared" si="10"/>
        <v>48.7</v>
      </c>
      <c r="CT6" s="35">
        <f t="shared" si="10"/>
        <v>46.9</v>
      </c>
      <c r="CU6" s="35">
        <f t="shared" si="10"/>
        <v>47.95</v>
      </c>
      <c r="CV6" s="34" t="str">
        <f>IF(CV7="","",IF(CV7="-","【-】","【"&amp;SUBSTITUTE(TEXT(CV7,"#,##0.00"),"-","△")&amp;"】"))</f>
        <v>【56.91】</v>
      </c>
      <c r="CW6" s="35">
        <f>IF(CW7="",NA(),CW7)</f>
        <v>38.93</v>
      </c>
      <c r="CX6" s="35">
        <f t="shared" ref="CX6:DF6" si="11">IF(CX7="",NA(),CX7)</f>
        <v>37.72</v>
      </c>
      <c r="CY6" s="35">
        <f t="shared" si="11"/>
        <v>51.49</v>
      </c>
      <c r="CZ6" s="35">
        <f t="shared" si="11"/>
        <v>56.07</v>
      </c>
      <c r="DA6" s="35">
        <f t="shared" si="11"/>
        <v>48.51</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0.31</v>
      </c>
      <c r="EF6" s="35">
        <f t="shared" si="14"/>
        <v>0.51</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192015</v>
      </c>
      <c r="D7" s="37">
        <v>47</v>
      </c>
      <c r="E7" s="37">
        <v>1</v>
      </c>
      <c r="F7" s="37">
        <v>0</v>
      </c>
      <c r="G7" s="37">
        <v>0</v>
      </c>
      <c r="H7" s="37" t="s">
        <v>108</v>
      </c>
      <c r="I7" s="37" t="s">
        <v>109</v>
      </c>
      <c r="J7" s="37" t="s">
        <v>110</v>
      </c>
      <c r="K7" s="37" t="s">
        <v>111</v>
      </c>
      <c r="L7" s="37" t="s">
        <v>112</v>
      </c>
      <c r="M7" s="37" t="s">
        <v>113</v>
      </c>
      <c r="N7" s="38" t="s">
        <v>114</v>
      </c>
      <c r="O7" s="38" t="s">
        <v>115</v>
      </c>
      <c r="P7" s="38">
        <v>0.22</v>
      </c>
      <c r="Q7" s="38">
        <v>1050</v>
      </c>
      <c r="R7" s="38">
        <v>190122</v>
      </c>
      <c r="S7" s="38">
        <v>212.47</v>
      </c>
      <c r="T7" s="38">
        <v>894.82</v>
      </c>
      <c r="U7" s="38">
        <v>409</v>
      </c>
      <c r="V7" s="38">
        <v>2.21</v>
      </c>
      <c r="W7" s="38">
        <v>185.07</v>
      </c>
      <c r="X7" s="38">
        <v>84.16</v>
      </c>
      <c r="Y7" s="38">
        <v>84.05</v>
      </c>
      <c r="Z7" s="38">
        <v>85.25</v>
      </c>
      <c r="AA7" s="38">
        <v>82.17</v>
      </c>
      <c r="AB7" s="38">
        <v>85.11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4741.82</v>
      </c>
      <c r="BF7" s="38">
        <v>4679.3500000000004</v>
      </c>
      <c r="BG7" s="38">
        <v>4659.12</v>
      </c>
      <c r="BH7" s="38">
        <v>4426.28</v>
      </c>
      <c r="BI7" s="38">
        <v>4073.66</v>
      </c>
      <c r="BJ7" s="38">
        <v>1462.56</v>
      </c>
      <c r="BK7" s="38">
        <v>1486.62</v>
      </c>
      <c r="BL7" s="38">
        <v>1510.14</v>
      </c>
      <c r="BM7" s="38">
        <v>1595.62</v>
      </c>
      <c r="BN7" s="38">
        <v>1302.33</v>
      </c>
      <c r="BO7" s="38">
        <v>1141.75</v>
      </c>
      <c r="BP7" s="38">
        <v>5.59</v>
      </c>
      <c r="BQ7" s="38">
        <v>5.31</v>
      </c>
      <c r="BR7" s="38">
        <v>5.16</v>
      </c>
      <c r="BS7" s="38">
        <v>5.23</v>
      </c>
      <c r="BT7" s="38">
        <v>4.74</v>
      </c>
      <c r="BU7" s="38">
        <v>32.39</v>
      </c>
      <c r="BV7" s="38">
        <v>24.39</v>
      </c>
      <c r="BW7" s="38">
        <v>22.67</v>
      </c>
      <c r="BX7" s="38">
        <v>37.92</v>
      </c>
      <c r="BY7" s="38">
        <v>40.89</v>
      </c>
      <c r="BZ7" s="38">
        <v>54.93</v>
      </c>
      <c r="CA7" s="38">
        <v>689.03</v>
      </c>
      <c r="CB7" s="38">
        <v>784.6</v>
      </c>
      <c r="CC7" s="38">
        <v>550.38</v>
      </c>
      <c r="CD7" s="38">
        <v>464.08</v>
      </c>
      <c r="CE7" s="38">
        <v>595.63</v>
      </c>
      <c r="CF7" s="38">
        <v>530.83000000000004</v>
      </c>
      <c r="CG7" s="38">
        <v>734.18</v>
      </c>
      <c r="CH7" s="38">
        <v>789.62</v>
      </c>
      <c r="CI7" s="38">
        <v>423.18</v>
      </c>
      <c r="CJ7" s="38">
        <v>383.2</v>
      </c>
      <c r="CK7" s="38">
        <v>292.18</v>
      </c>
      <c r="CL7" s="38">
        <v>56.92</v>
      </c>
      <c r="CM7" s="38">
        <v>54.81</v>
      </c>
      <c r="CN7" s="38">
        <v>58.06</v>
      </c>
      <c r="CO7" s="38">
        <v>61.5</v>
      </c>
      <c r="CP7" s="38">
        <v>61.31</v>
      </c>
      <c r="CQ7" s="38">
        <v>50.49</v>
      </c>
      <c r="CR7" s="38">
        <v>48.36</v>
      </c>
      <c r="CS7" s="38">
        <v>48.7</v>
      </c>
      <c r="CT7" s="38">
        <v>46.9</v>
      </c>
      <c r="CU7" s="38">
        <v>47.95</v>
      </c>
      <c r="CV7" s="38">
        <v>56.91</v>
      </c>
      <c r="CW7" s="38">
        <v>38.93</v>
      </c>
      <c r="CX7" s="38">
        <v>37.72</v>
      </c>
      <c r="CY7" s="38">
        <v>51.49</v>
      </c>
      <c r="CZ7" s="38">
        <v>56.07</v>
      </c>
      <c r="DA7" s="38">
        <v>48.51</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0.31</v>
      </c>
      <c r="EF7" s="38">
        <v>0.51</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SW058</cp:lastModifiedBy>
  <cp:lastPrinted>2019-01-18T07:02:09Z</cp:lastPrinted>
  <dcterms:created xsi:type="dcterms:W3CDTF">2018-12-03T08:43:02Z</dcterms:created>
  <dcterms:modified xsi:type="dcterms:W3CDTF">2019-01-18T07:02:12Z</dcterms:modified>
  <cp:category/>
</cp:coreProperties>
</file>