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00390_障害福祉課\02\04地域生活支援担当\16_障害者就労支援関係事業（工賃向上、JC、ナカポツ、つながるナビ）\01　工賃向上（工賃実績調査、工賃向上計画等）\R6年度\02　【事業所に依頼】事業所の工賃向上計画\R6.4.19事業者に送付\"/>
    </mc:Choice>
  </mc:AlternateContent>
  <xr:revisionPtr revIDLastSave="0" documentId="13_ncr:1_{776FBBD7-54DC-4169-8358-C23F3A8FEE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業所の概要" sheetId="1" r:id="rId1"/>
    <sheet name="過去の実績・分析" sheetId="3" r:id="rId2"/>
    <sheet name="今後の方針・計画" sheetId="5" r:id="rId3"/>
  </sheets>
  <definedNames>
    <definedName name="_xlnm.Print_Area" localSheetId="1">過去の実績・分析!$A$1:$Y$33</definedName>
    <definedName name="_xlnm.Print_Area" localSheetId="2">今後の方針・計画!$A$1:$Y$44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3" l="1"/>
  <c r="L15" i="3"/>
  <c r="E15" i="3"/>
  <c r="L21" i="5"/>
  <c r="E35" i="5"/>
  <c r="E34" i="5"/>
  <c r="S24" i="3"/>
  <c r="S25" i="3"/>
  <c r="E26" i="3"/>
  <c r="E30" i="3" s="1"/>
  <c r="S36" i="5"/>
  <c r="S40" i="5" s="1"/>
  <c r="L36" i="5"/>
  <c r="L40" i="5" s="1"/>
  <c r="E36" i="5"/>
  <c r="S15" i="5"/>
  <c r="L15" i="5"/>
  <c r="E15" i="5"/>
  <c r="S26" i="3"/>
  <c r="L26" i="3"/>
  <c r="L11" i="3"/>
  <c r="S11" i="3"/>
  <c r="E11" i="3"/>
  <c r="E19" i="5"/>
  <c r="E42" i="5"/>
  <c r="E40" i="5" l="1"/>
  <c r="L19" i="5" l="1"/>
  <c r="R21" i="1" l="1"/>
  <c r="U20" i="1"/>
  <c r="N14" i="1"/>
  <c r="O21" i="1" s="1"/>
  <c r="F21" i="1" l="1"/>
  <c r="I21" i="1"/>
  <c r="L21" i="1"/>
  <c r="S42" i="5" l="1"/>
  <c r="L42" i="5"/>
  <c r="E21" i="5"/>
  <c r="S21" i="5"/>
  <c r="L32" i="3"/>
  <c r="E32" i="3"/>
  <c r="S17" i="3"/>
  <c r="L17" i="3"/>
  <c r="E17" i="3"/>
  <c r="S32" i="3" l="1"/>
  <c r="L30" i="3"/>
  <c r="S30" i="3" l="1"/>
  <c r="S19" i="5" l="1"/>
  <c r="S10" i="5" l="1"/>
  <c r="S14" i="5" s="1"/>
  <c r="L10" i="5"/>
  <c r="L14" i="5" s="1"/>
  <c r="E10" i="5"/>
  <c r="E14" i="5" s="1"/>
  <c r="O1" i="5"/>
  <c r="O1" i="3"/>
  <c r="L6" i="3"/>
  <c r="L10" i="3" s="1"/>
  <c r="S6" i="3"/>
  <c r="S10" i="3" s="1"/>
  <c r="E6" i="3"/>
  <c r="E10" i="3" s="1"/>
</calcChain>
</file>

<file path=xl/sharedStrings.xml><?xml version="1.0" encoding="utf-8"?>
<sst xmlns="http://schemas.openxmlformats.org/spreadsheetml/2006/main" count="223" uniqueCount="147">
  <si>
    <t>山梨県版標準様式</t>
    <rPh sb="0" eb="3">
      <t>ヤマナシケン</t>
    </rPh>
    <rPh sb="3" eb="4">
      <t>バン</t>
    </rPh>
    <rPh sb="4" eb="6">
      <t>ヒョウジュン</t>
    </rPh>
    <rPh sb="6" eb="8">
      <t>ヨウシキ</t>
    </rPh>
    <phoneticPr fontId="1"/>
  </si>
  <si>
    <t>作成年月日</t>
    <rPh sb="0" eb="2">
      <t>サクセイ</t>
    </rPh>
    <rPh sb="2" eb="5">
      <t>ネンガッピ</t>
    </rPh>
    <phoneticPr fontId="1"/>
  </si>
  <si>
    <t>１．事業所の概要</t>
    <rPh sb="2" eb="5">
      <t>ジギョウショ</t>
    </rPh>
    <rPh sb="6" eb="8">
      <t>ガイヨウ</t>
    </rPh>
    <phoneticPr fontId="1"/>
  </si>
  <si>
    <t>①法人名</t>
    <rPh sb="1" eb="3">
      <t>ホウジン</t>
    </rPh>
    <rPh sb="3" eb="4">
      <t>メイ</t>
    </rPh>
    <phoneticPr fontId="1"/>
  </si>
  <si>
    <t>②法人代表者名</t>
    <rPh sb="1" eb="3">
      <t>ホウジン</t>
    </rPh>
    <rPh sb="3" eb="6">
      <t>ダイヒョウシャ</t>
    </rPh>
    <rPh sb="6" eb="7">
      <t>メイ</t>
    </rPh>
    <phoneticPr fontId="1"/>
  </si>
  <si>
    <t>③事業所名</t>
    <rPh sb="1" eb="4">
      <t>ジギョウショ</t>
    </rPh>
    <rPh sb="4" eb="5">
      <t>メイ</t>
    </rPh>
    <phoneticPr fontId="1"/>
  </si>
  <si>
    <t>④事業所長名</t>
    <rPh sb="1" eb="3">
      <t>ジギョウ</t>
    </rPh>
    <rPh sb="3" eb="6">
      <t>ショチョウメイ</t>
    </rPh>
    <phoneticPr fontId="1"/>
  </si>
  <si>
    <t>担当者名</t>
    <rPh sb="0" eb="4">
      <t>タントウシャメイ</t>
    </rPh>
    <phoneticPr fontId="1"/>
  </si>
  <si>
    <t>⑤事業所所在地等</t>
    <rPh sb="1" eb="4">
      <t>ジギョウショ</t>
    </rPh>
    <rPh sb="4" eb="7">
      <t>ショザイチ</t>
    </rPh>
    <rPh sb="7" eb="8">
      <t>トウ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</si>
  <si>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</si>
  <si>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</si>
  <si>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</si>
  <si>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</si>
  <si>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E-mail</t>
    <phoneticPr fontId="1"/>
  </si>
  <si>
    <t>⑨事業所番号</t>
    <rPh sb="1" eb="4">
      <t>ジギョウショ</t>
    </rPh>
    <rPh sb="4" eb="6">
      <t>バンゴウ</t>
    </rPh>
    <phoneticPr fontId="1"/>
  </si>
  <si>
    <t>利用者数</t>
    <rPh sb="0" eb="3">
      <t>リヨウシャ</t>
    </rPh>
    <rPh sb="3" eb="4">
      <t>スウ</t>
    </rPh>
    <phoneticPr fontId="1"/>
  </si>
  <si>
    <t>定員数</t>
    <rPh sb="0" eb="2">
      <t>テイイン</t>
    </rPh>
    <rPh sb="2" eb="3">
      <t>スウ</t>
    </rPh>
    <phoneticPr fontId="1"/>
  </si>
  <si>
    <t>Ａ</t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</si>
  <si>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</si>
  <si>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</si>
  <si>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</si>
  <si>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４級～</t>
    <rPh sb="1" eb="2">
      <t>キュウ</t>
    </rPh>
    <phoneticPr fontId="1"/>
  </si>
  <si>
    <t>Ｂ</t>
    <phoneticPr fontId="1"/>
  </si>
  <si>
    <t>その他</t>
    <rPh sb="2" eb="3">
      <t>タ</t>
    </rPh>
    <phoneticPr fontId="1"/>
  </si>
  <si>
    <t>身　体</t>
    <rPh sb="0" eb="1">
      <t>ミ</t>
    </rPh>
    <rPh sb="2" eb="3">
      <t>カラダ</t>
    </rPh>
    <phoneticPr fontId="1"/>
  </si>
  <si>
    <t>知　的</t>
    <rPh sb="0" eb="1">
      <t>チ</t>
    </rPh>
    <rPh sb="2" eb="3">
      <t>マト</t>
    </rPh>
    <phoneticPr fontId="1"/>
  </si>
  <si>
    <t>精　神</t>
    <rPh sb="0" eb="1">
      <t>セイ</t>
    </rPh>
    <rPh sb="2" eb="3">
      <t>カミ</t>
    </rPh>
    <phoneticPr fontId="1"/>
  </si>
  <si>
    <t>29歳以下</t>
    <rPh sb="2" eb="3">
      <t>サイ</t>
    </rPh>
    <rPh sb="3" eb="5">
      <t>イカ</t>
    </rPh>
    <phoneticPr fontId="1"/>
  </si>
  <si>
    <t>30歳代</t>
    <rPh sb="2" eb="4">
      <t>サイダイ</t>
    </rPh>
    <phoneticPr fontId="1"/>
  </si>
  <si>
    <t>40歳代</t>
    <rPh sb="2" eb="4">
      <t>サイダイ</t>
    </rPh>
    <phoneticPr fontId="1"/>
  </si>
  <si>
    <t>50歳代</t>
    <rPh sb="2" eb="4">
      <t>サイダイ</t>
    </rPh>
    <phoneticPr fontId="1"/>
  </si>
  <si>
    <t>60歳以上</t>
    <rPh sb="2" eb="3">
      <t>サイ</t>
    </rPh>
    <rPh sb="3" eb="5">
      <t>イジョウ</t>
    </rPh>
    <phoneticPr fontId="1"/>
  </si>
  <si>
    <t>職業指導員</t>
    <rPh sb="0" eb="2">
      <t>ショクギョウ</t>
    </rPh>
    <rPh sb="2" eb="5">
      <t>シドウイン</t>
    </rPh>
    <phoneticPr fontId="1"/>
  </si>
  <si>
    <t>生活指導員</t>
    <rPh sb="0" eb="2">
      <t>セイカツ</t>
    </rPh>
    <rPh sb="2" eb="5">
      <t>シドウイン</t>
    </rPh>
    <phoneticPr fontId="1"/>
  </si>
  <si>
    <t>目標工賃達成指導員</t>
    <rPh sb="0" eb="2">
      <t>モクヒョウ</t>
    </rPh>
    <rPh sb="2" eb="4">
      <t>コウチン</t>
    </rPh>
    <rPh sb="4" eb="6">
      <t>タッセイ</t>
    </rPh>
    <rPh sb="6" eb="9">
      <t>シドウイン</t>
    </rPh>
    <phoneticPr fontId="1"/>
  </si>
  <si>
    <t>事業部門</t>
    <rPh sb="0" eb="2">
      <t>ジギョウ</t>
    </rPh>
    <rPh sb="2" eb="4">
      <t>ブモン</t>
    </rPh>
    <phoneticPr fontId="1"/>
  </si>
  <si>
    <t>商品・サービス名</t>
    <rPh sb="0" eb="2">
      <t>ショウヒン</t>
    </rPh>
    <rPh sb="7" eb="8">
      <t>メイ</t>
    </rPh>
    <phoneticPr fontId="1"/>
  </si>
  <si>
    <t>施設内外</t>
    <rPh sb="0" eb="2">
      <t>シセツ</t>
    </rPh>
    <rPh sb="2" eb="4">
      <t>ナイガイ</t>
    </rPh>
    <phoneticPr fontId="1"/>
  </si>
  <si>
    <t>特徴</t>
    <rPh sb="0" eb="2">
      <t>トクチョウ</t>
    </rPh>
    <phoneticPr fontId="1"/>
  </si>
  <si>
    <t>工　賃　向　上　計　画</t>
    <rPh sb="0" eb="1">
      <t>コウ</t>
    </rPh>
    <rPh sb="2" eb="3">
      <t>チン</t>
    </rPh>
    <rPh sb="4" eb="5">
      <t>ムカイ</t>
    </rPh>
    <rPh sb="6" eb="7">
      <t>ウエ</t>
    </rPh>
    <rPh sb="8" eb="9">
      <t>ケイ</t>
    </rPh>
    <rPh sb="10" eb="11">
      <t>ガ</t>
    </rPh>
    <phoneticPr fontId="1"/>
  </si>
  <si>
    <t>事業部門名</t>
    <rPh sb="0" eb="2">
      <t>ジギョウ</t>
    </rPh>
    <rPh sb="2" eb="5">
      <t>ブモンメイ</t>
    </rPh>
    <phoneticPr fontId="1"/>
  </si>
  <si>
    <t>事業所名</t>
    <rPh sb="0" eb="3">
      <t>ジギョウショ</t>
    </rPh>
    <rPh sb="3" eb="4">
      <t>メイ</t>
    </rPh>
    <phoneticPr fontId="1"/>
  </si>
  <si>
    <t>年間売上高</t>
    <rPh sb="0" eb="2">
      <t>ネンカン</t>
    </rPh>
    <rPh sb="2" eb="4">
      <t>ウリアゲ</t>
    </rPh>
    <rPh sb="4" eb="5">
      <t>ダカ</t>
    </rPh>
    <phoneticPr fontId="2"/>
  </si>
  <si>
    <t>（円）</t>
    <rPh sb="1" eb="2">
      <t>エン</t>
    </rPh>
    <phoneticPr fontId="1"/>
  </si>
  <si>
    <t>年間支出計</t>
    <rPh sb="0" eb="2">
      <t>ネンカン</t>
    </rPh>
    <rPh sb="2" eb="4">
      <t>シシュツ</t>
    </rPh>
    <rPh sb="4" eb="5">
      <t>ケイ</t>
    </rPh>
    <phoneticPr fontId="2"/>
  </si>
  <si>
    <t>収支差額</t>
    <rPh sb="0" eb="2">
      <t>シュウシ</t>
    </rPh>
    <rPh sb="2" eb="4">
      <t>サガク</t>
    </rPh>
    <phoneticPr fontId="2"/>
  </si>
  <si>
    <t>平均工賃月額</t>
    <rPh sb="0" eb="2">
      <t>ヘイキン</t>
    </rPh>
    <rPh sb="2" eb="4">
      <t>コウチン</t>
    </rPh>
    <rPh sb="4" eb="6">
      <t>ゲツガク</t>
    </rPh>
    <phoneticPr fontId="2"/>
  </si>
  <si>
    <t>取組状況・成果</t>
    <rPh sb="0" eb="2">
      <t>トリクミ</t>
    </rPh>
    <rPh sb="2" eb="4">
      <t>ジョウキョウ</t>
    </rPh>
    <rPh sb="5" eb="7">
      <t>セイカ</t>
    </rPh>
    <phoneticPr fontId="2"/>
  </si>
  <si>
    <t>課題</t>
    <rPh sb="0" eb="2">
      <t>カダイ</t>
    </rPh>
    <phoneticPr fontId="2"/>
  </si>
  <si>
    <t>対策</t>
    <rPh sb="0" eb="2">
      <t>タイサク</t>
    </rPh>
    <phoneticPr fontId="2"/>
  </si>
  <si>
    <t>３　過去３年間の実績・分析</t>
    <rPh sb="2" eb="4">
      <t>カコ</t>
    </rPh>
    <rPh sb="5" eb="7">
      <t>ネンカン</t>
    </rPh>
    <rPh sb="8" eb="10">
      <t>ジッセキ</t>
    </rPh>
    <rPh sb="11" eb="13">
      <t>ブンセキ</t>
    </rPh>
    <phoneticPr fontId="1"/>
  </si>
  <si>
    <t>原材料費</t>
    <rPh sb="0" eb="3">
      <t>ゲンザイリョウ</t>
    </rPh>
    <rPh sb="3" eb="4">
      <t>ヒ</t>
    </rPh>
    <phoneticPr fontId="2"/>
  </si>
  <si>
    <t>利用者工賃</t>
    <rPh sb="0" eb="3">
      <t>リヨウシャ</t>
    </rPh>
    <rPh sb="3" eb="5">
      <t>コウチン</t>
    </rPh>
    <phoneticPr fontId="2"/>
  </si>
  <si>
    <t>その他経費</t>
    <rPh sb="2" eb="3">
      <t>タ</t>
    </rPh>
    <rPh sb="3" eb="5">
      <t>ケイヒ</t>
    </rPh>
    <phoneticPr fontId="2"/>
  </si>
  <si>
    <t>上記のとおり</t>
    <rPh sb="0" eb="2">
      <t>ジョウキ</t>
    </rPh>
    <phoneticPr fontId="1"/>
  </si>
  <si>
    <t>４　計画期間における取組方針</t>
    <rPh sb="2" eb="4">
      <t>ケイカク</t>
    </rPh>
    <rPh sb="4" eb="6">
      <t>キカン</t>
    </rPh>
    <rPh sb="10" eb="12">
      <t>トリクミ</t>
    </rPh>
    <rPh sb="12" eb="14">
      <t>ホウシン</t>
    </rPh>
    <phoneticPr fontId="2"/>
  </si>
  <si>
    <t>事業の将来性
(５段階評価)</t>
    <rPh sb="0" eb="2">
      <t>ジギョウ</t>
    </rPh>
    <rPh sb="3" eb="6">
      <t>ショウライセイ</t>
    </rPh>
    <rPh sb="9" eb="11">
      <t>ダンカイ</t>
    </rPh>
    <rPh sb="11" eb="13">
      <t>ヒョウカ</t>
    </rPh>
    <phoneticPr fontId="2"/>
  </si>
  <si>
    <t>事業の意義
(５段階評価)</t>
    <rPh sb="0" eb="2">
      <t>ジギョウ</t>
    </rPh>
    <rPh sb="3" eb="5">
      <t>イギ</t>
    </rPh>
    <rPh sb="8" eb="10">
      <t>ダンカイ</t>
    </rPh>
    <rPh sb="10" eb="12">
      <t>ヒョウカ</t>
    </rPh>
    <phoneticPr fontId="2"/>
  </si>
  <si>
    <t>①販売受注の拡大が見込める</t>
    <rPh sb="1" eb="3">
      <t>ハンバイ</t>
    </rPh>
    <rPh sb="3" eb="5">
      <t>ジュチュウ</t>
    </rPh>
    <rPh sb="6" eb="8">
      <t>カクダイ</t>
    </rPh>
    <rPh sb="9" eb="11">
      <t>ミコ</t>
    </rPh>
    <phoneticPr fontId="1"/>
  </si>
  <si>
    <t>②生産量を増やすことができる</t>
    <rPh sb="1" eb="4">
      <t>セイサンリョウ</t>
    </rPh>
    <rPh sb="5" eb="6">
      <t>フ</t>
    </rPh>
    <phoneticPr fontId="1"/>
  </si>
  <si>
    <t>③商品力・技術力が高い</t>
    <rPh sb="1" eb="4">
      <t>ショウヒンリョク</t>
    </rPh>
    <rPh sb="5" eb="8">
      <t>ギジュツリョク</t>
    </rPh>
    <rPh sb="9" eb="10">
      <t>タカ</t>
    </rPh>
    <phoneticPr fontId="1"/>
  </si>
  <si>
    <t>目標</t>
    <rPh sb="0" eb="2">
      <t>モクヒョウ</t>
    </rPh>
    <phoneticPr fontId="2"/>
  </si>
  <si>
    <t>目標達成に向けての取組とスケジュール</t>
    <rPh sb="0" eb="2">
      <t>モクヒョウ</t>
    </rPh>
    <rPh sb="2" eb="4">
      <t>タッセイ</t>
    </rPh>
    <rPh sb="5" eb="6">
      <t>ム</t>
    </rPh>
    <rPh sb="9" eb="10">
      <t>ト</t>
    </rPh>
    <rPh sb="10" eb="11">
      <t>ク</t>
    </rPh>
    <phoneticPr fontId="2"/>
  </si>
  <si>
    <t>６　今後３年間の計画</t>
    <rPh sb="2" eb="4">
      <t>コンゴ</t>
    </rPh>
    <rPh sb="5" eb="7">
      <t>ネンカン</t>
    </rPh>
    <rPh sb="8" eb="10">
      <t>ケイカク</t>
    </rPh>
    <phoneticPr fontId="1"/>
  </si>
  <si>
    <t>5:とてもあてはまる　4:ややあてはまる　3:どちらともいえない　2:あまりあてはまらない　1:全くあてはまらない</t>
    <rPh sb="48" eb="49">
      <t>マッタ</t>
    </rPh>
    <phoneticPr fontId="1"/>
  </si>
  <si>
    <t>年度における取組方針</t>
    <rPh sb="0" eb="2">
      <t>ネンド</t>
    </rPh>
    <rPh sb="6" eb="8">
      <t>トリクミ</t>
    </rPh>
    <rPh sb="8" eb="10">
      <t>ホウシン</t>
    </rPh>
    <phoneticPr fontId="2"/>
  </si>
  <si>
    <t>平均工賃月額</t>
    <phoneticPr fontId="1"/>
  </si>
  <si>
    <t>⑥多機能型の場合、他の種別も記入</t>
    <rPh sb="1" eb="5">
      <t>タキノウガタ</t>
    </rPh>
    <rPh sb="6" eb="8">
      <t>バアイ</t>
    </rPh>
    <rPh sb="9" eb="10">
      <t>ホカ</t>
    </rPh>
    <rPh sb="11" eb="13">
      <t>シュベツ</t>
    </rPh>
    <rPh sb="14" eb="16">
      <t>キニュウ</t>
    </rPh>
    <phoneticPr fontId="1"/>
  </si>
  <si>
    <t>⑦指定年月日</t>
    <rPh sb="1" eb="3">
      <t>シテイ</t>
    </rPh>
    <rPh sb="3" eb="6">
      <t>ネンガッピ</t>
    </rPh>
    <phoneticPr fontId="1"/>
  </si>
  <si>
    <t>⑩利用者の年齢</t>
    <rPh sb="1" eb="4">
      <t>リヨウシャ</t>
    </rPh>
    <rPh sb="5" eb="7">
      <t>ネンレイ</t>
    </rPh>
    <phoneticPr fontId="1"/>
  </si>
  <si>
    <t>⑪職員の状況</t>
    <rPh sb="1" eb="3">
      <t>ショクイン</t>
    </rPh>
    <rPh sb="4" eb="6">
      <t>ジョウキョウ</t>
    </rPh>
    <phoneticPr fontId="1"/>
  </si>
  <si>
    <t>⑫事業所の特徴</t>
    <rPh sb="1" eb="4">
      <t>ジギョウショ</t>
    </rPh>
    <rPh sb="5" eb="7">
      <t>トクチョウ</t>
    </rPh>
    <phoneticPr fontId="1"/>
  </si>
  <si>
    <t>⑬製造している商品・提供しているサービス</t>
    <rPh sb="1" eb="3">
      <t>セイゾウ</t>
    </rPh>
    <rPh sb="7" eb="9">
      <t>ショウヒン</t>
    </rPh>
    <rPh sb="10" eb="12">
      <t>テイキョウ</t>
    </rPh>
    <phoneticPr fontId="1"/>
  </si>
  <si>
    <t>①利用者の特性に合っている</t>
    <rPh sb="1" eb="4">
      <t>リヨウシャ</t>
    </rPh>
    <rPh sb="5" eb="7">
      <t>トクセイ</t>
    </rPh>
    <rPh sb="8" eb="9">
      <t>ア</t>
    </rPh>
    <phoneticPr fontId="1"/>
  </si>
  <si>
    <t>②職業能力の開発につながる</t>
    <rPh sb="1" eb="3">
      <t>ショクギョウ</t>
    </rPh>
    <rPh sb="3" eb="5">
      <t>ノウリョク</t>
    </rPh>
    <rPh sb="6" eb="8">
      <t>カイハツ</t>
    </rPh>
    <phoneticPr fontId="1"/>
  </si>
  <si>
    <t>③地域とのつながり・貢献性</t>
    <rPh sb="1" eb="3">
      <t>チイキ</t>
    </rPh>
    <rPh sb="10" eb="12">
      <t>コウケン</t>
    </rPh>
    <rPh sb="12" eb="13">
      <t>セイ</t>
    </rPh>
    <phoneticPr fontId="1"/>
  </si>
  <si>
    <r>
      <t>⑨利用者の障害等
令和</t>
    </r>
    <r>
      <rPr>
        <sz val="11"/>
        <color rgb="FFFF0000"/>
        <rFont val="游ゴシック"/>
        <family val="3"/>
        <charset val="128"/>
        <scheme val="minor"/>
      </rPr>
      <t>6</t>
    </r>
    <r>
      <rPr>
        <sz val="11"/>
        <color theme="1"/>
        <rFont val="游ゴシック"/>
        <family val="2"/>
        <charset val="128"/>
        <scheme val="minor"/>
      </rPr>
      <t>年4月1日現在</t>
    </r>
    <rPh sb="1" eb="4">
      <t>リヨウシャ</t>
    </rPh>
    <rPh sb="5" eb="7">
      <t>ショウガイ</t>
    </rPh>
    <rPh sb="7" eb="8">
      <t>トウ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ゲンザイ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</si>
  <si>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</si>
  <si>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</si>
  <si>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</si>
  <si>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平均利用者数
※小数点第２位以下切り上げ</t>
    <rPh sb="0" eb="2">
      <t>ヘイキン</t>
    </rPh>
    <rPh sb="2" eb="4">
      <t>リヨウ</t>
    </rPh>
    <rPh sb="4" eb="5">
      <t>シャ</t>
    </rPh>
    <rPh sb="5" eb="6">
      <t>スウ</t>
    </rPh>
    <rPh sb="8" eb="11">
      <t>ショウスウテン</t>
    </rPh>
    <rPh sb="11" eb="12">
      <t>ダイ</t>
    </rPh>
    <rPh sb="13" eb="16">
      <t>イイカ</t>
    </rPh>
    <rPh sb="16" eb="17">
      <t>キ</t>
    </rPh>
    <rPh sb="18" eb="19">
      <t>ア</t>
    </rPh>
    <phoneticPr fontId="2"/>
  </si>
  <si>
    <t>(1)年間延べ利用者数</t>
    <rPh sb="3" eb="5">
      <t>ネンカン</t>
    </rPh>
    <rPh sb="5" eb="6">
      <t>ノ</t>
    </rPh>
    <rPh sb="7" eb="10">
      <t>リヨウシャ</t>
    </rPh>
    <rPh sb="10" eb="11">
      <t>スウ</t>
    </rPh>
    <phoneticPr fontId="1"/>
  </si>
  <si>
    <t>(2)年間開所日数</t>
    <rPh sb="3" eb="5">
      <t>ネンカン</t>
    </rPh>
    <rPh sb="5" eb="7">
      <t>カイショ</t>
    </rPh>
    <rPh sb="7" eb="9">
      <t>ニッスウ</t>
    </rPh>
    <phoneticPr fontId="1"/>
  </si>
  <si>
    <t>(1)/(2)</t>
    <phoneticPr fontId="1"/>
  </si>
  <si>
    <t>年間開所月数</t>
    <rPh sb="0" eb="2">
      <t>ネンカン</t>
    </rPh>
    <rPh sb="2" eb="4">
      <t>カイショ</t>
    </rPh>
    <rPh sb="4" eb="6">
      <t>ゲッスウ</t>
    </rPh>
    <phoneticPr fontId="1"/>
  </si>
  <si>
    <t>工賃支払総額</t>
    <rPh sb="0" eb="2">
      <t>コウチン</t>
    </rPh>
    <rPh sb="4" eb="6">
      <t>ソウガク</t>
    </rPh>
    <phoneticPr fontId="2"/>
  </si>
  <si>
    <t>(参考：県目標工賃月額）</t>
    <rPh sb="1" eb="3">
      <t>サンコウ</t>
    </rPh>
    <rPh sb="4" eb="5">
      <t>ケン</t>
    </rPh>
    <rPh sb="5" eb="7">
      <t>モクヒョウ</t>
    </rPh>
    <rPh sb="7" eb="9">
      <t>コウチン</t>
    </rPh>
    <rPh sb="9" eb="11">
      <t>ゲツガク</t>
    </rPh>
    <phoneticPr fontId="1"/>
  </si>
  <si>
    <t>延利用者数・時間数</t>
    <phoneticPr fontId="1"/>
  </si>
  <si>
    <t>（人・時間）</t>
    <rPh sb="1" eb="2">
      <t>ニン</t>
    </rPh>
    <rPh sb="3" eb="5">
      <t>ジカン</t>
    </rPh>
    <phoneticPr fontId="1"/>
  </si>
  <si>
    <t>平均工賃時間額</t>
    <phoneticPr fontId="1"/>
  </si>
  <si>
    <t>延利用者数・時間</t>
    <rPh sb="0" eb="1">
      <t>ノ</t>
    </rPh>
    <rPh sb="1" eb="4">
      <t>リヨウシャ</t>
    </rPh>
    <rPh sb="4" eb="5">
      <t>スウ</t>
    </rPh>
    <rPh sb="6" eb="8">
      <t>ジカン</t>
    </rPh>
    <phoneticPr fontId="2"/>
  </si>
  <si>
    <t>平均工賃時間額</t>
    <rPh sb="0" eb="2">
      <t>ヘイキン</t>
    </rPh>
    <rPh sb="2" eb="4">
      <t>コウチン</t>
    </rPh>
    <rPh sb="4" eb="7">
      <t>ジカンガク</t>
    </rPh>
    <phoneticPr fontId="2"/>
  </si>
  <si>
    <t>山梨　太郎</t>
    <rPh sb="0" eb="2">
      <t>ヤマナシ</t>
    </rPh>
    <rPh sb="3" eb="5">
      <t>タロウ</t>
    </rPh>
    <phoneticPr fontId="1"/>
  </si>
  <si>
    <t>社会福祉法人やまなしの福祉の会</t>
    <phoneticPr fontId="1"/>
  </si>
  <si>
    <t>川有　一郎</t>
    <rPh sb="0" eb="1">
      <t>カワ</t>
    </rPh>
    <rPh sb="1" eb="2">
      <t>ア</t>
    </rPh>
    <rPh sb="3" eb="5">
      <t>イチロウ</t>
    </rPh>
    <phoneticPr fontId="1"/>
  </si>
  <si>
    <t>やまなし工賃向上センター</t>
    <rPh sb="4" eb="6">
      <t>コウチン</t>
    </rPh>
    <rPh sb="6" eb="8">
      <t>コウジョウ</t>
    </rPh>
    <phoneticPr fontId="1"/>
  </si>
  <si>
    <t>400-0861</t>
    <phoneticPr fontId="1"/>
  </si>
  <si>
    <t>甲府市丸の内1-6-1</t>
    <rPh sb="0" eb="3">
      <t>コウフシ</t>
    </rPh>
    <rPh sb="3" eb="4">
      <t>マル</t>
    </rPh>
    <rPh sb="5" eb="6">
      <t>ウチ</t>
    </rPh>
    <phoneticPr fontId="1"/>
  </si>
  <si>
    <t>055-123-4567</t>
    <phoneticPr fontId="1"/>
  </si>
  <si>
    <t>055-123-4568</t>
    <phoneticPr fontId="1"/>
  </si>
  <si>
    <t>chiba-wyv@pref.yamanashi.lg.jp</t>
    <phoneticPr fontId="1"/>
  </si>
  <si>
    <t>就労継続A型、就労移行</t>
    <rPh sb="0" eb="2">
      <t>シュウロウ</t>
    </rPh>
    <rPh sb="2" eb="4">
      <t>ケイゾク</t>
    </rPh>
    <rPh sb="5" eb="6">
      <t>ガタ</t>
    </rPh>
    <rPh sb="7" eb="9">
      <t>シュウロウ</t>
    </rPh>
    <rPh sb="9" eb="11">
      <t>イコウ</t>
    </rPh>
    <phoneticPr fontId="1"/>
  </si>
  <si>
    <t>※設立の経緯、事業所の理念、地域性、作業内容、顧客層、事業所の特徴、雰囲気などについて記入してください。
・利用者の○○○○のために、△△△△することにより□□□□□を目指す。
・当事業所は、○○○○することで、利用者が△△△△できるよう、□□□□な支援を行う。
・地域における□□□の事業所として、利用者の○○○○が図られるよう、△△△△していく。
・○○○事業を中心として△△△を行っているが、○○年からは○月から○月の間、□□□も行っている。
・精神障害の利用者が多いため、○○○の時は△△△している。
・主力の○○パンは地域でも有名で、△△△△として取り上げられた。</t>
    <rPh sb="1" eb="3">
      <t>セツリツ</t>
    </rPh>
    <rPh sb="4" eb="6">
      <t>ケイイ</t>
    </rPh>
    <rPh sb="7" eb="10">
      <t>ジギョウショ</t>
    </rPh>
    <rPh sb="11" eb="13">
      <t>リネン</t>
    </rPh>
    <rPh sb="14" eb="17">
      <t>チイキセイ</t>
    </rPh>
    <rPh sb="18" eb="20">
      <t>サギョウ</t>
    </rPh>
    <rPh sb="20" eb="22">
      <t>ナイヨウ</t>
    </rPh>
    <rPh sb="23" eb="26">
      <t>コキャクソウ</t>
    </rPh>
    <rPh sb="27" eb="30">
      <t>ジギョウショ</t>
    </rPh>
    <rPh sb="31" eb="33">
      <t>トクチョウ</t>
    </rPh>
    <rPh sb="34" eb="37">
      <t>フンイキ</t>
    </rPh>
    <rPh sb="43" eb="45">
      <t>キニュウ</t>
    </rPh>
    <phoneticPr fontId="1"/>
  </si>
  <si>
    <t>製品製造</t>
    <rPh sb="0" eb="2">
      <t>セイヒン</t>
    </rPh>
    <rPh sb="2" eb="4">
      <t>セイゾウ</t>
    </rPh>
    <phoneticPr fontId="1"/>
  </si>
  <si>
    <t>電子部品○○○</t>
    <rPh sb="0" eb="2">
      <t>デンシ</t>
    </rPh>
    <rPh sb="2" eb="4">
      <t>ブヒン</t>
    </rPh>
    <phoneticPr fontId="1"/>
  </si>
  <si>
    <t>・主力の○○○は△△△会社からの受託により長期的に安定した収入となっている。
・利用者全員が作業可能で、習熟度も高いため、○○○の場合も対応できている。</t>
    <phoneticPr fontId="1"/>
  </si>
  <si>
    <t>清掃作業</t>
    <rPh sb="0" eb="2">
      <t>セイソウ</t>
    </rPh>
    <rPh sb="2" eb="4">
      <t>サギョウ</t>
    </rPh>
    <phoneticPr fontId="1"/>
  </si>
  <si>
    <t>・△△施設定期清掃
・□□公園除草作業</t>
    <phoneticPr fontId="1"/>
  </si>
  <si>
    <t>施設外</t>
    <rPh sb="0" eb="2">
      <t>シセツ</t>
    </rPh>
    <rPh sb="2" eb="3">
      <t>ガイ</t>
    </rPh>
    <phoneticPr fontId="1"/>
  </si>
  <si>
    <t>・技能を有する利用者が限られるが、習得できれば□□□となる。また、○○○の場合は多人数での対応が可能。
・行政機関からの委託は安定しているが、新規開拓が進まない。</t>
    <phoneticPr fontId="1"/>
  </si>
  <si>
    <t>農業・農産加工</t>
    <rPh sb="0" eb="2">
      <t>ノウギョウ</t>
    </rPh>
    <rPh sb="3" eb="5">
      <t>ノウサン</t>
    </rPh>
    <rPh sb="5" eb="7">
      <t>カコウ</t>
    </rPh>
    <phoneticPr fontId="1"/>
  </si>
  <si>
    <t>・ぶどう及び加工品の生産・販売</t>
    <phoneticPr fontId="1"/>
  </si>
  <si>
    <t>施設内・外</t>
    <rPh sb="0" eb="3">
      <t>シセツナイ</t>
    </rPh>
    <rPh sb="4" eb="5">
      <t>ソト</t>
    </rPh>
    <phoneticPr fontId="1"/>
  </si>
  <si>
    <t>・自由な時間帯での作業が可能なため、○○○の利用者に向いている。
・加工品製造には○○○が必要なため、△△△の資格を持つ支援員が必要となる。</t>
    <phoneticPr fontId="1"/>
  </si>
  <si>
    <t>食品製造部門</t>
    <rPh sb="0" eb="2">
      <t>ショクヒン</t>
    </rPh>
    <rPh sb="2" eb="4">
      <t>セイゾウ</t>
    </rPh>
    <rPh sb="4" eb="6">
      <t>ブモン</t>
    </rPh>
    <phoneticPr fontId="1"/>
  </si>
  <si>
    <t>軽作業部門</t>
    <rPh sb="0" eb="3">
      <t>ケイサギョウ</t>
    </rPh>
    <rPh sb="3" eb="5">
      <t>ブモン</t>
    </rPh>
    <phoneticPr fontId="1"/>
  </si>
  <si>
    <t>その他部門</t>
    <rPh sb="2" eb="3">
      <t>タ</t>
    </rPh>
    <rPh sb="3" eb="5">
      <t>ブモン</t>
    </rPh>
    <phoneticPr fontId="1"/>
  </si>
  <si>
    <t>・自主製品の□□□パンの原材料に農業部門生産の小麦を使用したことにより、材料費節減効果があった。</t>
    <phoneticPr fontId="1"/>
  </si>
  <si>
    <t>・利用者の特性や能力に合っているため、安定した仕事量をこなしており、売上は対前年比2％増である。</t>
    <phoneticPr fontId="1"/>
  </si>
  <si>
    <t>・○○○事業と△△△事業を実施。
・△△△事業は、□□□の時期に増員して対応できた。</t>
    <phoneticPr fontId="1"/>
  </si>
  <si>
    <t>・生産性を上げることが難しい。
・材料費が高騰してきている。
・新規販売先を開拓できる人材がいない。</t>
    <phoneticPr fontId="1"/>
  </si>
  <si>
    <t>・販売力が伸びない。
・商品の保管スペースが足りていない。
・現状維持の姿勢でずっときており、改善意識に乏しい。</t>
    <phoneticPr fontId="1"/>
  </si>
  <si>
    <t>・○○○事業については、旧来の顧客がいるため継続しているが、工賃アップが見込めない。
・△△△事業については、受注が不安定。</t>
    <phoneticPr fontId="1"/>
  </si>
  <si>
    <t>・平均工賃が高い主力部門であるため、新規利用者はなるべく○○○パン製造部門に配置する。
・積極的に営業活動を行う。</t>
    <phoneticPr fontId="1"/>
  </si>
  <si>
    <t>・成果を「見える」化して目標達成意欲の高揚を図る。
・冬季の健康管理に留意し、出勤率を10％向上させる。</t>
    <phoneticPr fontId="1"/>
  </si>
  <si>
    <t>・○○○事業は、▽▽を利用して輸送費の縮減を図る。
・△△△事業については、◇◇◇協議会を通じて情報収集に努め、受注機会の拡大を図る。</t>
    <phoneticPr fontId="1"/>
  </si>
  <si>
    <t>・新たに農業に取り組むこととし、まずは大根とジャガイモの生産を始めた。
・下請けの○○作業の受注が前年より落ち込み、売上が10％落ちた。</t>
    <phoneticPr fontId="1"/>
  </si>
  <si>
    <t>・製造部門の○○○を見直したため、△△△の効果があり、工賃向上に寄与した。
・□□□を推進したことで、就労時間が増大した。</t>
    <phoneticPr fontId="1"/>
  </si>
  <si>
    <t>・○○○を○○○することで、職員の工賃向上に対する意識改革を図る。
・工賃の高い△△△部門へのシフト化を図り、▽▽▽事業を拡大する。
・□□□に取り組むことで利用者の楽しさとやる気を増大させ、売上高□□％アップを目指す。</t>
  </si>
  <si>
    <t>○○○の下請け</t>
    <rPh sb="4" eb="6">
      <t>シタウ</t>
    </rPh>
    <phoneticPr fontId="1"/>
  </si>
  <si>
    <t>農業・農産品加工</t>
    <rPh sb="0" eb="2">
      <t>ノウギョウ</t>
    </rPh>
    <rPh sb="3" eb="6">
      <t>ノウサンヒン</t>
    </rPh>
    <rPh sb="6" eb="8">
      <t>カコウ</t>
    </rPh>
    <phoneticPr fontId="1"/>
  </si>
  <si>
    <t>▽△の製造・販売</t>
    <rPh sb="3" eb="5">
      <t>セイゾウ</t>
    </rPh>
    <rPh sb="6" eb="8">
      <t>ハンバイ</t>
    </rPh>
    <phoneticPr fontId="1"/>
  </si>
  <si>
    <t>・売上は現状維持を目指す。
・○○○により、○○％の経費削減を図る。</t>
    <phoneticPr fontId="1"/>
  </si>
  <si>
    <t>・従事者を3人増やす。
・葉物野菜2種に新規着手。
・新たな加工品の開発</t>
    <phoneticPr fontId="1"/>
  </si>
  <si>
    <t>○○○製品を○○○○○することで高付加価値化を図り、工賃時間額の３０％アップを目指す。</t>
    <phoneticPr fontId="1"/>
  </si>
  <si>
    <t>・○○○社との定期的な打合せを行い、需給情報の鋭敏な獲得に努める。
・9月までに○○○を△△△に変えていく。</t>
    <phoneticPr fontId="1"/>
  </si>
  <si>
    <t>・10月の○○イベントに出店するため、8月までに人員を○○○する。
・7月までに△△の土地に△△を導入する。
・先進事例3か所の視察</t>
    <phoneticPr fontId="1"/>
  </si>
  <si>
    <t>・職員が四半期ごとの○○○研修に積極的に参加し、技術指導の能力向上を図る。
・○○○により、ロスを50％削減する。
・○○の内製化を図る。</t>
    <phoneticPr fontId="1"/>
  </si>
  <si>
    <t>・○○○については、圏域内の3所で連携し、大口顧客の需給拡大を目指す。
・新規営農地50％増のために△△△を図る。</t>
    <phoneticPr fontId="1"/>
  </si>
  <si>
    <t>・○○○事業については、売上20％・利益率10％アップを図る。
・ネットを活用して、新規顧客○○件増を狙う。</t>
    <phoneticPr fontId="1"/>
  </si>
  <si>
    <t>平均利用者数
※小数点第2位切り上げ</t>
    <rPh sb="0" eb="2">
      <t>ヘイキン</t>
    </rPh>
    <rPh sb="2" eb="4">
      <t>リヨウ</t>
    </rPh>
    <rPh sb="4" eb="5">
      <t>シャ</t>
    </rPh>
    <rPh sb="5" eb="6">
      <t>スウ</t>
    </rPh>
    <rPh sb="8" eb="11">
      <t>ショウスウテン</t>
    </rPh>
    <rPh sb="11" eb="12">
      <t>ダイ</t>
    </rPh>
    <rPh sb="13" eb="14">
      <t>イ</t>
    </rPh>
    <rPh sb="14" eb="15">
      <t>キ</t>
    </rPh>
    <rPh sb="16" eb="17">
      <t>ア</t>
    </rPh>
    <phoneticPr fontId="2"/>
  </si>
  <si>
    <t>平均利用者数
※小数点第２位切り上げ</t>
    <rPh sb="0" eb="2">
      <t>ヘイキン</t>
    </rPh>
    <rPh sb="2" eb="4">
      <t>リヨウ</t>
    </rPh>
    <rPh sb="4" eb="5">
      <t>シャ</t>
    </rPh>
    <rPh sb="5" eb="6">
      <t>スウ</t>
    </rPh>
    <rPh sb="8" eb="11">
      <t>ショウスウテン</t>
    </rPh>
    <rPh sb="11" eb="12">
      <t>ダイ</t>
    </rPh>
    <rPh sb="13" eb="14">
      <t>イ</t>
    </rPh>
    <rPh sb="14" eb="15">
      <t>キ</t>
    </rPh>
    <rPh sb="16" eb="17">
      <t>ア</t>
    </rPh>
    <phoneticPr fontId="2"/>
  </si>
  <si>
    <t>２　令和５年度の実績・分析</t>
    <rPh sb="2" eb="4">
      <t>レイワ</t>
    </rPh>
    <rPh sb="5" eb="7">
      <t>ネンド</t>
    </rPh>
    <rPh sb="8" eb="10">
      <t>ジッセキ</t>
    </rPh>
    <rPh sb="11" eb="13">
      <t>ブンセキ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</si>
  <si>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</si>
  <si>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</si>
  <si>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</si>
  <si>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５　令和６年度の計画</t>
    <rPh sb="2" eb="4">
      <t>レイワ</t>
    </rPh>
    <rPh sb="5" eb="7">
      <t>ネンド</t>
    </rPh>
    <rPh sb="7" eb="9">
      <t>ヘイネンド</t>
    </rPh>
    <rPh sb="8" eb="10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</si>
</sst>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[$-411]ggge&quot;年&quot;m&quot;月&quot;d&quot;日&quot;;@"/>
    <numFmt numFmtId="178" formatCode="#,##0_ "/>
    <numFmt numFmtId="179" formatCode="#,##0.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13" xfId="0" applyBorder="1">
      <alignment vertical="center"/>
    </xf>
    <xf numFmtId="176" fontId="7" fillId="0" borderId="12" xfId="0" applyNumberFormat="1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0" fillId="0" borderId="22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178" fontId="10" fillId="0" borderId="0" xfId="0" applyNumberFormat="1" applyFont="1">
      <alignment vertical="center"/>
    </xf>
    <xf numFmtId="178" fontId="10" fillId="2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2" borderId="10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2" borderId="3" xfId="0" applyNumberFormat="1" applyFill="1" applyBorder="1" applyAlignment="1">
      <alignment horizontal="left" vertical="center"/>
    </xf>
    <xf numFmtId="177" fontId="0" fillId="2" borderId="10" xfId="0" applyNumberFormat="1" applyFill="1" applyBorder="1" applyAlignment="1">
      <alignment horizontal="left" vertical="center"/>
    </xf>
    <xf numFmtId="177" fontId="0" fillId="2" borderId="11" xfId="0" applyNumberForma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9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3" xfId="0" applyFill="1" applyBorder="1">
      <alignment vertical="center"/>
    </xf>
    <xf numFmtId="9" fontId="0" fillId="0" borderId="1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0" fillId="2" borderId="14" xfId="0" applyNumberForma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3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15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0" fillId="0" borderId="5" xfId="0" applyBorder="1" applyAlignment="1">
      <alignment vertical="center" wrapText="1" shrinkToFit="1"/>
    </xf>
    <xf numFmtId="0" fontId="0" fillId="0" borderId="6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3" fillId="2" borderId="4" xfId="0" applyFont="1" applyFill="1" applyBorder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 shrinkToFit="1"/>
    </xf>
    <xf numFmtId="0" fontId="3" fillId="2" borderId="1" xfId="0" applyFont="1" applyFill="1" applyBorder="1" applyAlignment="1">
      <alignment horizontal="left" vertical="top" shrinkToFit="1"/>
    </xf>
    <xf numFmtId="0" fontId="0" fillId="0" borderId="1" xfId="0" applyBorder="1" applyAlignment="1">
      <alignment vertical="center" wrapText="1" shrinkToFit="1"/>
    </xf>
    <xf numFmtId="0" fontId="10" fillId="2" borderId="1" xfId="0" applyFont="1" applyFill="1" applyBorder="1" applyAlignment="1">
      <alignment horizontal="center" vertical="center"/>
    </xf>
    <xf numFmtId="178" fontId="10" fillId="2" borderId="1" xfId="0" applyNumberFormat="1" applyFont="1" applyFill="1" applyBorder="1">
      <alignment vertical="center"/>
    </xf>
    <xf numFmtId="0" fontId="11" fillId="2" borderId="1" xfId="0" applyFont="1" applyFill="1" applyBorder="1" applyAlignment="1">
      <alignment vertical="top" wrapText="1"/>
    </xf>
    <xf numFmtId="178" fontId="10" fillId="2" borderId="14" xfId="0" applyNumberFormat="1" applyFont="1" applyFill="1" applyBorder="1">
      <alignment vertical="center"/>
    </xf>
    <xf numFmtId="178" fontId="10" fillId="2" borderId="20" xfId="0" applyNumberFormat="1" applyFont="1" applyFill="1" applyBorder="1">
      <alignment vertical="center"/>
    </xf>
    <xf numFmtId="179" fontId="10" fillId="0" borderId="1" xfId="0" applyNumberFormat="1" applyFont="1" applyFill="1" applyBorder="1" applyAlignment="1">
      <alignment vertical="center"/>
    </xf>
    <xf numFmtId="178" fontId="10" fillId="2" borderId="3" xfId="0" applyNumberFormat="1" applyFont="1" applyFill="1" applyBorder="1" applyAlignment="1">
      <alignment vertical="center"/>
    </xf>
    <xf numFmtId="178" fontId="10" fillId="2" borderId="10" xfId="0" applyNumberFormat="1" applyFont="1" applyFill="1" applyBorder="1" applyAlignment="1">
      <alignment vertical="center"/>
    </xf>
    <xf numFmtId="178" fontId="10" fillId="2" borderId="11" xfId="0" applyNumberFormat="1" applyFont="1" applyFill="1" applyBorder="1" applyAlignment="1">
      <alignment vertical="center"/>
    </xf>
    <xf numFmtId="178" fontId="10" fillId="2" borderId="1" xfId="0" applyNumberFormat="1" applyFont="1" applyFill="1" applyBorder="1" applyAlignment="1">
      <alignment vertical="center"/>
    </xf>
    <xf numFmtId="178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distributed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 indent="1"/>
    </xf>
    <xf numFmtId="178" fontId="10" fillId="0" borderId="21" xfId="0" applyNumberFormat="1" applyFont="1" applyBorder="1" applyAlignment="1">
      <alignment vertical="center"/>
    </xf>
    <xf numFmtId="0" fontId="10" fillId="0" borderId="21" xfId="0" applyFont="1" applyBorder="1" applyAlignment="1">
      <alignment horizontal="distributed"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178" fontId="10" fillId="0" borderId="14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distributed" vertical="center" shrinkToFit="1"/>
    </xf>
    <xf numFmtId="0" fontId="10" fillId="0" borderId="25" xfId="0" applyFont="1" applyBorder="1" applyAlignment="1">
      <alignment horizontal="distributed" vertical="center" shrinkToFit="1"/>
    </xf>
    <xf numFmtId="0" fontId="10" fillId="0" borderId="26" xfId="0" applyFont="1" applyBorder="1" applyAlignment="1">
      <alignment horizontal="distributed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0" borderId="25" xfId="0" applyFont="1" applyBorder="1" applyAlignment="1">
      <alignment horizontal="left" vertical="center" shrinkToFit="1"/>
    </xf>
    <xf numFmtId="0" fontId="10" fillId="0" borderId="26" xfId="0" applyFont="1" applyBorder="1" applyAlignment="1">
      <alignment horizontal="left" vertical="center" shrinkToFit="1"/>
    </xf>
    <xf numFmtId="178" fontId="12" fillId="2" borderId="20" xfId="0" applyNumberFormat="1" applyFont="1" applyFill="1" applyBorder="1">
      <alignment vertical="center"/>
    </xf>
    <xf numFmtId="0" fontId="10" fillId="0" borderId="3" xfId="0" applyFont="1" applyBorder="1" applyAlignment="1">
      <alignment horizontal="distributed" vertical="center" shrinkToFit="1"/>
    </xf>
    <xf numFmtId="0" fontId="10" fillId="0" borderId="10" xfId="0" applyFont="1" applyBorder="1" applyAlignment="1">
      <alignment horizontal="distributed" vertical="center" shrinkToFit="1"/>
    </xf>
    <xf numFmtId="0" fontId="10" fillId="0" borderId="11" xfId="0" applyFont="1" applyBorder="1" applyAlignment="1">
      <alignment horizontal="distributed" vertical="center" shrinkToFit="1"/>
    </xf>
    <xf numFmtId="178" fontId="10" fillId="0" borderId="3" xfId="0" applyNumberFormat="1" applyFont="1" applyBorder="1">
      <alignment vertical="center"/>
    </xf>
    <xf numFmtId="9" fontId="10" fillId="0" borderId="10" xfId="0" applyNumberFormat="1" applyFont="1" applyBorder="1">
      <alignment vertical="center"/>
    </xf>
    <xf numFmtId="9" fontId="10" fillId="0" borderId="11" xfId="0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1" xfId="0" applyNumberFormat="1" applyFont="1" applyFill="1" applyBorder="1" applyAlignment="1">
      <alignment vertical="center"/>
    </xf>
    <xf numFmtId="178" fontId="10" fillId="2" borderId="21" xfId="0" applyNumberFormat="1" applyFont="1" applyFill="1" applyBorder="1">
      <alignment vertical="center"/>
    </xf>
    <xf numFmtId="178" fontId="10" fillId="0" borderId="21" xfId="0" applyNumberFormat="1" applyFont="1" applyFill="1" applyBorder="1" applyAlignment="1">
      <alignment vertical="center"/>
    </xf>
    <xf numFmtId="178" fontId="12" fillId="0" borderId="3" xfId="0" applyNumberFormat="1" applyFont="1" applyBorder="1" applyAlignment="1">
      <alignment vertical="center"/>
    </xf>
    <xf numFmtId="178" fontId="12" fillId="0" borderId="10" xfId="0" applyNumberFormat="1" applyFont="1" applyBorder="1" applyAlignment="1">
      <alignment vertical="center"/>
    </xf>
    <xf numFmtId="178" fontId="12" fillId="0" borderId="11" xfId="0" applyNumberFormat="1" applyFont="1" applyBorder="1" applyAlignment="1">
      <alignment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9" fontId="10" fillId="0" borderId="3" xfId="0" applyNumberFormat="1" applyFont="1" applyFill="1" applyBorder="1" applyAlignment="1">
      <alignment vertical="center"/>
    </xf>
    <xf numFmtId="179" fontId="10" fillId="0" borderId="10" xfId="0" applyNumberFormat="1" applyFont="1" applyFill="1" applyBorder="1" applyAlignment="1">
      <alignment vertical="center"/>
    </xf>
    <xf numFmtId="179" fontId="10" fillId="0" borderId="11" xfId="0" applyNumberFormat="1" applyFont="1" applyFill="1" applyBorder="1" applyAlignment="1">
      <alignment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vertical="top"/>
    </xf>
    <xf numFmtId="9" fontId="11" fillId="2" borderId="1" xfId="0" applyNumberFormat="1" applyFont="1" applyFill="1" applyBorder="1" applyAlignment="1">
      <alignment vertical="top" wrapText="1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178" fontId="10" fillId="0" borderId="14" xfId="0" applyNumberFormat="1" applyFont="1" applyFill="1" applyBorder="1" applyAlignment="1">
      <alignment vertical="center" wrapText="1"/>
    </xf>
    <xf numFmtId="178" fontId="11" fillId="0" borderId="14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78" fontId="10" fillId="2" borderId="20" xfId="0" applyNumberFormat="1" applyFont="1" applyFill="1" applyBorder="1" applyAlignment="1">
      <alignment vertical="center" wrapText="1"/>
    </xf>
    <xf numFmtId="178" fontId="11" fillId="2" borderId="2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206189</xdr:colOff>
      <xdr:row>0</xdr:row>
      <xdr:rowOff>179295</xdr:rowOff>
    </xdr:from>
    <xdr:to>
      <xdr:col>3</xdr:col>
      <xdr:colOff>251012</xdr:colOff>
      <xdr:row>2</xdr:row>
      <xdr:rowOff>80682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C3C9F1-D677-4619-B099-0B06394AAEEB}"/>
            </a:ext>
          </a:extLst>
        </xdr:cNvPr>
        <xdr:cNvSpPr txBox="1"/>
      </xdr:nvSpPr>
      <xdr:spPr>
        <a:xfrm>
          <a:off x="206189" y="179295"/>
          <a:ext cx="878541" cy="4034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view="pageBreakPreview" zoomScale="85" zoomScaleNormal="85" zoomScaleSheetLayoutView="85" workbookViewId="0">
      <selection activeCell="D29" sqref="D29:F29"/>
    </sheetView>
  </sheetViews>
  <sheetFormatPr defaultColWidth="3.69921875" defaultRowHeight="19.95" customHeight="1" x14ac:dyDescent="0.45"/>
  <cols>
    <col min="21" max="21" width="3.69921875" customWidth="1"/>
  </cols>
  <sheetData>
    <row r="1" spans="1:21" ht="19.95" customHeight="1" x14ac:dyDescent="0.45">
      <c r="Q1" t="s">
        <v>0</v>
      </c>
    </row>
    <row r="3" spans="1:21" ht="32.4" x14ac:dyDescent="0.45">
      <c r="A3" s="74" t="s">
        <v>39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5" spans="1:21" ht="19.95" customHeight="1" x14ac:dyDescent="0.45">
      <c r="G5" s="49" t="s">
        <v>1</v>
      </c>
      <c r="H5" s="49"/>
      <c r="I5" s="49"/>
      <c r="J5" s="51">
        <v>45412</v>
      </c>
      <c r="K5" s="51"/>
      <c r="L5" s="51"/>
      <c r="M5" s="51"/>
      <c r="N5" s="49" t="s">
        <v>7</v>
      </c>
      <c r="O5" s="49"/>
      <c r="P5" s="49"/>
      <c r="Q5" s="50" t="s">
        <v>92</v>
      </c>
      <c r="R5" s="50"/>
      <c r="S5" s="50"/>
      <c r="T5" s="50"/>
      <c r="U5" s="50"/>
    </row>
    <row r="6" spans="1:21" ht="19.95" customHeight="1" x14ac:dyDescent="0.45">
      <c r="A6" s="18" t="s">
        <v>2</v>
      </c>
      <c r="B6" s="18"/>
      <c r="C6" s="18"/>
      <c r="D6" s="18"/>
      <c r="E6" s="18"/>
    </row>
    <row r="7" spans="1:21" ht="19.95" customHeight="1" x14ac:dyDescent="0.45">
      <c r="A7" s="18" t="s">
        <v>3</v>
      </c>
      <c r="B7" s="18"/>
      <c r="C7" s="18"/>
      <c r="D7" s="18"/>
      <c r="E7" s="19"/>
      <c r="F7" s="38" t="s">
        <v>93</v>
      </c>
      <c r="G7" s="38"/>
      <c r="H7" s="38"/>
      <c r="I7" s="38"/>
      <c r="J7" s="38"/>
      <c r="K7" s="38"/>
      <c r="L7" s="38"/>
      <c r="M7" s="39" t="s">
        <v>4</v>
      </c>
      <c r="N7" s="39"/>
      <c r="O7" s="39"/>
      <c r="P7" s="39"/>
      <c r="Q7" s="38" t="s">
        <v>94</v>
      </c>
      <c r="R7" s="38"/>
      <c r="S7" s="38"/>
      <c r="T7" s="38"/>
      <c r="U7" s="38"/>
    </row>
    <row r="8" spans="1:21" ht="19.95" customHeight="1" x14ac:dyDescent="0.45">
      <c r="A8" s="31" t="s">
        <v>5</v>
      </c>
      <c r="B8" s="31"/>
      <c r="C8" s="31"/>
      <c r="D8" s="31"/>
      <c r="E8" s="32"/>
      <c r="F8" s="37" t="s">
        <v>95</v>
      </c>
      <c r="G8" s="37"/>
      <c r="H8" s="37"/>
      <c r="I8" s="37"/>
      <c r="J8" s="37"/>
      <c r="K8" s="37"/>
      <c r="L8" s="37"/>
      <c r="M8" s="39" t="s">
        <v>6</v>
      </c>
      <c r="N8" s="39"/>
      <c r="O8" s="39"/>
      <c r="P8" s="39"/>
      <c r="Q8" s="38" t="s">
        <v>92</v>
      </c>
      <c r="R8" s="38"/>
      <c r="S8" s="38"/>
      <c r="T8" s="38"/>
      <c r="U8" s="38"/>
    </row>
    <row r="9" spans="1:21" ht="19.95" customHeight="1" x14ac:dyDescent="0.45">
      <c r="A9" s="18" t="s">
        <v>8</v>
      </c>
      <c r="B9" s="18"/>
      <c r="C9" s="18"/>
      <c r="D9" s="18"/>
      <c r="E9" s="19"/>
      <c r="F9" s="22" t="s">
        <v>9</v>
      </c>
      <c r="G9" s="23"/>
      <c r="H9" s="35" t="s">
        <v>96</v>
      </c>
      <c r="I9" s="35"/>
      <c r="J9" s="36"/>
      <c r="K9" s="22" t="s">
        <v>10</v>
      </c>
      <c r="L9" s="40"/>
      <c r="M9" s="41" t="s">
        <v>97</v>
      </c>
      <c r="N9" s="41"/>
      <c r="O9" s="41"/>
      <c r="P9" s="41"/>
      <c r="Q9" s="41"/>
      <c r="R9" s="41"/>
      <c r="S9" s="41"/>
      <c r="T9" s="41"/>
      <c r="U9" s="42"/>
    </row>
    <row r="10" spans="1:21" ht="19.95" customHeight="1" x14ac:dyDescent="0.45">
      <c r="A10" s="18"/>
      <c r="B10" s="18"/>
      <c r="C10" s="18"/>
      <c r="D10" s="18"/>
      <c r="E10" s="19"/>
      <c r="F10" s="22" t="s">
        <v>11</v>
      </c>
      <c r="G10" s="23"/>
      <c r="H10" s="35" t="s">
        <v>98</v>
      </c>
      <c r="I10" s="35"/>
      <c r="J10" s="35"/>
      <c r="K10" s="35"/>
      <c r="L10" s="35"/>
      <c r="M10" s="36"/>
      <c r="N10" s="22" t="s">
        <v>12</v>
      </c>
      <c r="O10" s="23"/>
      <c r="P10" s="35" t="s">
        <v>99</v>
      </c>
      <c r="Q10" s="35"/>
      <c r="R10" s="35"/>
      <c r="S10" s="35"/>
      <c r="T10" s="35"/>
      <c r="U10" s="36"/>
    </row>
    <row r="11" spans="1:21" ht="19.95" customHeight="1" x14ac:dyDescent="0.45">
      <c r="A11" s="18"/>
      <c r="B11" s="18"/>
      <c r="C11" s="18"/>
      <c r="D11" s="18"/>
      <c r="E11" s="19"/>
      <c r="F11" s="22" t="s">
        <v>13</v>
      </c>
      <c r="G11" s="23"/>
      <c r="H11" s="35" t="s">
        <v>100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6"/>
    </row>
    <row r="12" spans="1:21" ht="35.4" customHeight="1" x14ac:dyDescent="0.45">
      <c r="A12" s="33" t="s">
        <v>67</v>
      </c>
      <c r="B12" s="33"/>
      <c r="C12" s="33"/>
      <c r="D12" s="33"/>
      <c r="E12" s="34"/>
      <c r="F12" s="43" t="s">
        <v>101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</row>
    <row r="13" spans="1:21" ht="19.95" customHeight="1" x14ac:dyDescent="0.45">
      <c r="A13" s="18" t="s">
        <v>68</v>
      </c>
      <c r="B13" s="18"/>
      <c r="C13" s="18"/>
      <c r="D13" s="18"/>
      <c r="E13" s="19"/>
      <c r="F13" s="24">
        <v>44652</v>
      </c>
      <c r="G13" s="25"/>
      <c r="H13" s="25"/>
      <c r="I13" s="25"/>
      <c r="J13" s="26"/>
      <c r="K13" s="29" t="s">
        <v>14</v>
      </c>
      <c r="L13" s="30"/>
      <c r="M13" s="30"/>
      <c r="N13" s="30"/>
      <c r="O13" s="30"/>
      <c r="P13" s="27">
        <v>1023456789</v>
      </c>
      <c r="Q13" s="27"/>
      <c r="R13" s="27"/>
      <c r="S13" s="27"/>
      <c r="T13" s="27"/>
      <c r="U13" s="28"/>
    </row>
    <row r="14" spans="1:21" ht="19.95" customHeight="1" x14ac:dyDescent="0.45">
      <c r="A14" s="33" t="s">
        <v>76</v>
      </c>
      <c r="B14" s="18"/>
      <c r="C14" s="18"/>
      <c r="D14" s="18"/>
      <c r="E14" s="18"/>
      <c r="F14" s="22" t="s">
        <v>16</v>
      </c>
      <c r="G14" s="23"/>
      <c r="H14" s="23"/>
      <c r="I14" s="46">
        <v>20</v>
      </c>
      <c r="J14" s="46"/>
      <c r="K14" s="23" t="s">
        <v>15</v>
      </c>
      <c r="L14" s="23"/>
      <c r="M14" s="23"/>
      <c r="N14" s="45">
        <f>J15+M15+P15+T15+J16+M16+J17+M17+P17+J18</f>
        <v>20</v>
      </c>
      <c r="O14" s="23"/>
      <c r="P14" s="1"/>
      <c r="Q14" s="1"/>
      <c r="R14" s="1"/>
      <c r="S14" s="1"/>
      <c r="T14" s="1"/>
      <c r="U14" s="2"/>
    </row>
    <row r="15" spans="1:21" ht="19.95" customHeight="1" x14ac:dyDescent="0.45">
      <c r="A15" s="18"/>
      <c r="B15" s="18"/>
      <c r="C15" s="18"/>
      <c r="D15" s="18"/>
      <c r="E15" s="18"/>
      <c r="F15" s="22" t="s">
        <v>24</v>
      </c>
      <c r="G15" s="23"/>
      <c r="H15" s="23"/>
      <c r="I15" s="3" t="s">
        <v>18</v>
      </c>
      <c r="J15" s="20">
        <v>1</v>
      </c>
      <c r="K15" s="20"/>
      <c r="L15" s="4" t="s">
        <v>19</v>
      </c>
      <c r="M15" s="20">
        <v>2</v>
      </c>
      <c r="N15" s="20"/>
      <c r="O15" s="4" t="s">
        <v>20</v>
      </c>
      <c r="P15" s="20">
        <v>2</v>
      </c>
      <c r="Q15" s="20"/>
      <c r="R15" s="4" t="s">
        <v>21</v>
      </c>
      <c r="S15" s="1"/>
      <c r="T15" s="20"/>
      <c r="U15" s="21"/>
    </row>
    <row r="16" spans="1:21" ht="19.95" customHeight="1" x14ac:dyDescent="0.45">
      <c r="A16" s="18"/>
      <c r="B16" s="18"/>
      <c r="C16" s="18"/>
      <c r="D16" s="18"/>
      <c r="E16" s="18"/>
      <c r="F16" s="22" t="s">
        <v>25</v>
      </c>
      <c r="G16" s="23"/>
      <c r="H16" s="23"/>
      <c r="I16" s="3" t="s">
        <v>17</v>
      </c>
      <c r="J16" s="20">
        <v>2</v>
      </c>
      <c r="K16" s="20"/>
      <c r="L16" s="4" t="s">
        <v>22</v>
      </c>
      <c r="M16" s="20">
        <v>3</v>
      </c>
      <c r="N16" s="20"/>
      <c r="O16" s="1"/>
      <c r="P16" s="1"/>
      <c r="Q16" s="1"/>
      <c r="R16" s="1"/>
      <c r="S16" s="1"/>
      <c r="T16" s="1"/>
      <c r="U16" s="2"/>
    </row>
    <row r="17" spans="1:21" ht="19.95" customHeight="1" x14ac:dyDescent="0.45">
      <c r="A17" s="18"/>
      <c r="B17" s="18"/>
      <c r="C17" s="18"/>
      <c r="D17" s="18"/>
      <c r="E17" s="18"/>
      <c r="F17" s="22" t="s">
        <v>26</v>
      </c>
      <c r="G17" s="23"/>
      <c r="H17" s="23"/>
      <c r="I17" s="3" t="s">
        <v>18</v>
      </c>
      <c r="J17" s="20">
        <v>5</v>
      </c>
      <c r="K17" s="20"/>
      <c r="L17" s="4" t="s">
        <v>19</v>
      </c>
      <c r="M17" s="20">
        <v>5</v>
      </c>
      <c r="N17" s="20"/>
      <c r="O17" s="4" t="s">
        <v>20</v>
      </c>
      <c r="P17" s="20"/>
      <c r="Q17" s="20"/>
      <c r="R17" s="1"/>
      <c r="S17" s="1"/>
      <c r="T17" s="1"/>
      <c r="U17" s="2"/>
    </row>
    <row r="18" spans="1:21" ht="19.95" customHeight="1" x14ac:dyDescent="0.45">
      <c r="A18" s="18"/>
      <c r="B18" s="18"/>
      <c r="C18" s="18"/>
      <c r="D18" s="18"/>
      <c r="E18" s="18"/>
      <c r="F18" s="22" t="s">
        <v>23</v>
      </c>
      <c r="G18" s="23"/>
      <c r="H18" s="23"/>
      <c r="J18" s="20"/>
      <c r="K18" s="20"/>
      <c r="L18" s="1"/>
      <c r="M18" s="1"/>
      <c r="N18" s="1"/>
      <c r="O18" s="1"/>
      <c r="P18" s="1"/>
      <c r="Q18" s="1"/>
      <c r="R18" s="1"/>
      <c r="S18" s="1"/>
      <c r="T18" s="1"/>
      <c r="U18" s="2"/>
    </row>
    <row r="19" spans="1:21" ht="19.95" customHeight="1" x14ac:dyDescent="0.45">
      <c r="A19" s="18" t="s">
        <v>69</v>
      </c>
      <c r="B19" s="18"/>
      <c r="C19" s="18"/>
      <c r="D19" s="18"/>
      <c r="E19" s="19"/>
      <c r="F19" s="48" t="s">
        <v>27</v>
      </c>
      <c r="G19" s="48"/>
      <c r="H19" s="48"/>
      <c r="I19" s="47" t="s">
        <v>28</v>
      </c>
      <c r="J19" s="47"/>
      <c r="K19" s="47"/>
      <c r="L19" s="47" t="s">
        <v>29</v>
      </c>
      <c r="M19" s="47"/>
      <c r="N19" s="47"/>
      <c r="O19" s="47" t="s">
        <v>30</v>
      </c>
      <c r="P19" s="47"/>
      <c r="Q19" s="47"/>
      <c r="R19" s="47" t="s">
        <v>31</v>
      </c>
      <c r="S19" s="47"/>
      <c r="T19" s="47"/>
      <c r="U19" s="5"/>
    </row>
    <row r="20" spans="1:21" ht="19.95" customHeight="1" x14ac:dyDescent="0.45">
      <c r="A20" s="18"/>
      <c r="B20" s="18"/>
      <c r="C20" s="18"/>
      <c r="D20" s="18"/>
      <c r="E20" s="19"/>
      <c r="F20" s="55">
        <v>3</v>
      </c>
      <c r="G20" s="55"/>
      <c r="H20" s="55"/>
      <c r="I20" s="56">
        <v>4</v>
      </c>
      <c r="J20" s="56"/>
      <c r="K20" s="56"/>
      <c r="L20" s="56">
        <v>5</v>
      </c>
      <c r="M20" s="56"/>
      <c r="N20" s="56"/>
      <c r="O20" s="56">
        <v>6</v>
      </c>
      <c r="P20" s="56"/>
      <c r="Q20" s="56"/>
      <c r="R20" s="56">
        <v>2</v>
      </c>
      <c r="S20" s="56"/>
      <c r="T20" s="56"/>
      <c r="U20" s="7">
        <f>SUM(F20:T20)</f>
        <v>20</v>
      </c>
    </row>
    <row r="21" spans="1:21" ht="19.95" customHeight="1" x14ac:dyDescent="0.45">
      <c r="A21" s="18"/>
      <c r="B21" s="18"/>
      <c r="C21" s="18"/>
      <c r="D21" s="18"/>
      <c r="E21" s="19"/>
      <c r="F21" s="44">
        <f>F20/$N$14</f>
        <v>0.15</v>
      </c>
      <c r="G21" s="44"/>
      <c r="H21" s="44"/>
      <c r="I21" s="44">
        <f t="shared" ref="I21" si="0">I20/$N$14</f>
        <v>0.2</v>
      </c>
      <c r="J21" s="44"/>
      <c r="K21" s="44"/>
      <c r="L21" s="44">
        <f t="shared" ref="L21" si="1">L20/$N$14</f>
        <v>0.25</v>
      </c>
      <c r="M21" s="44"/>
      <c r="N21" s="44"/>
      <c r="O21" s="44">
        <f t="shared" ref="O21" si="2">O20/$N$14</f>
        <v>0.3</v>
      </c>
      <c r="P21" s="44"/>
      <c r="Q21" s="44"/>
      <c r="R21" s="44">
        <f t="shared" ref="R21" si="3">R20/$N$14</f>
        <v>0.1</v>
      </c>
      <c r="S21" s="44"/>
      <c r="T21" s="44"/>
      <c r="U21" s="6"/>
    </row>
    <row r="22" spans="1:21" ht="19.95" customHeight="1" x14ac:dyDescent="0.45">
      <c r="A22" s="18" t="s">
        <v>70</v>
      </c>
      <c r="B22" s="18"/>
      <c r="C22" s="18"/>
      <c r="D22" s="18"/>
      <c r="E22" s="19"/>
      <c r="F22" s="54" t="s">
        <v>32</v>
      </c>
      <c r="G22" s="53"/>
      <c r="H22" s="53"/>
      <c r="I22" s="52">
        <v>2</v>
      </c>
      <c r="J22" s="52"/>
      <c r="K22" s="53" t="s">
        <v>33</v>
      </c>
      <c r="L22" s="53"/>
      <c r="M22" s="53"/>
      <c r="N22" s="52">
        <v>2</v>
      </c>
      <c r="O22" s="52"/>
      <c r="P22" s="53" t="s">
        <v>34</v>
      </c>
      <c r="Q22" s="53"/>
      <c r="R22" s="53"/>
      <c r="S22" s="52">
        <v>1</v>
      </c>
      <c r="T22" s="52"/>
      <c r="U22" s="2"/>
    </row>
    <row r="23" spans="1:21" ht="58.2" customHeight="1" x14ac:dyDescent="0.45">
      <c r="A23" s="58" t="s">
        <v>71</v>
      </c>
      <c r="B23" s="59"/>
      <c r="C23" s="59"/>
      <c r="D23" s="59"/>
      <c r="E23" s="60"/>
      <c r="F23" s="67" t="s">
        <v>102</v>
      </c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9"/>
    </row>
    <row r="24" spans="1:21" ht="58.2" customHeight="1" x14ac:dyDescent="0.45">
      <c r="A24" s="61"/>
      <c r="B24" s="62"/>
      <c r="C24" s="62"/>
      <c r="D24" s="62"/>
      <c r="E24" s="63"/>
      <c r="F24" s="70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9"/>
    </row>
    <row r="25" spans="1:21" ht="73.8" customHeight="1" x14ac:dyDescent="0.45">
      <c r="A25" s="64"/>
      <c r="B25" s="65"/>
      <c r="C25" s="65"/>
      <c r="D25" s="65"/>
      <c r="E25" s="66"/>
      <c r="F25" s="71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3"/>
    </row>
    <row r="26" spans="1:21" ht="19.95" customHeight="1" x14ac:dyDescent="0.45">
      <c r="A26" s="78" t="s">
        <v>72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</row>
    <row r="27" spans="1:21" ht="19.95" customHeight="1" x14ac:dyDescent="0.45">
      <c r="A27" s="57" t="s">
        <v>35</v>
      </c>
      <c r="B27" s="57"/>
      <c r="C27" s="57"/>
      <c r="D27" s="57" t="s">
        <v>36</v>
      </c>
      <c r="E27" s="57"/>
      <c r="F27" s="57"/>
      <c r="G27" s="57" t="s">
        <v>37</v>
      </c>
      <c r="H27" s="57"/>
      <c r="I27" s="57"/>
      <c r="J27" s="57" t="s">
        <v>38</v>
      </c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58.8" customHeight="1" x14ac:dyDescent="0.45">
      <c r="A28" s="75" t="s">
        <v>103</v>
      </c>
      <c r="B28" s="75"/>
      <c r="C28" s="75"/>
      <c r="D28" s="75" t="s">
        <v>104</v>
      </c>
      <c r="E28" s="75"/>
      <c r="F28" s="75"/>
      <c r="G28" s="75" t="s">
        <v>37</v>
      </c>
      <c r="H28" s="75"/>
      <c r="I28" s="75"/>
      <c r="J28" s="76" t="s">
        <v>105</v>
      </c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</row>
    <row r="29" spans="1:21" ht="58.8" customHeight="1" x14ac:dyDescent="0.45">
      <c r="A29" s="75" t="s">
        <v>106</v>
      </c>
      <c r="B29" s="75"/>
      <c r="C29" s="75"/>
      <c r="D29" s="75" t="s">
        <v>107</v>
      </c>
      <c r="E29" s="75"/>
      <c r="F29" s="75"/>
      <c r="G29" s="75" t="s">
        <v>108</v>
      </c>
      <c r="H29" s="75"/>
      <c r="I29" s="75"/>
      <c r="J29" s="76" t="s">
        <v>109</v>
      </c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</row>
    <row r="30" spans="1:21" ht="58.8" customHeight="1" x14ac:dyDescent="0.45">
      <c r="A30" s="75" t="s">
        <v>110</v>
      </c>
      <c r="B30" s="75"/>
      <c r="C30" s="75"/>
      <c r="D30" s="75" t="s">
        <v>111</v>
      </c>
      <c r="E30" s="75"/>
      <c r="F30" s="75"/>
      <c r="G30" s="75" t="s">
        <v>112</v>
      </c>
      <c r="H30" s="75"/>
      <c r="I30" s="75"/>
      <c r="J30" s="76" t="s">
        <v>113</v>
      </c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</row>
  </sheetData>
  <mergeCells count="92">
    <mergeCell ref="A3:U3"/>
    <mergeCell ref="J18:K18"/>
    <mergeCell ref="A30:C30"/>
    <mergeCell ref="D30:F30"/>
    <mergeCell ref="G30:I30"/>
    <mergeCell ref="J30:U30"/>
    <mergeCell ref="A28:C28"/>
    <mergeCell ref="D28:F28"/>
    <mergeCell ref="G28:I28"/>
    <mergeCell ref="J28:U28"/>
    <mergeCell ref="A29:C29"/>
    <mergeCell ref="D29:F29"/>
    <mergeCell ref="G29:I29"/>
    <mergeCell ref="J29:U29"/>
    <mergeCell ref="A26:U26"/>
    <mergeCell ref="J27:U27"/>
    <mergeCell ref="G27:I27"/>
    <mergeCell ref="D27:F27"/>
    <mergeCell ref="A27:C27"/>
    <mergeCell ref="A23:E25"/>
    <mergeCell ref="F23:U25"/>
    <mergeCell ref="A22:E22"/>
    <mergeCell ref="A19:E21"/>
    <mergeCell ref="A14:E18"/>
    <mergeCell ref="S22:T22"/>
    <mergeCell ref="N22:O22"/>
    <mergeCell ref="I22:J22"/>
    <mergeCell ref="P22:R22"/>
    <mergeCell ref="K22:M22"/>
    <mergeCell ref="F22:H22"/>
    <mergeCell ref="F20:H20"/>
    <mergeCell ref="I20:K20"/>
    <mergeCell ref="L20:N20"/>
    <mergeCell ref="O20:Q20"/>
    <mergeCell ref="R20:T20"/>
    <mergeCell ref="F21:H21"/>
    <mergeCell ref="I21:K21"/>
    <mergeCell ref="N5:P5"/>
    <mergeCell ref="G5:I5"/>
    <mergeCell ref="Q5:U5"/>
    <mergeCell ref="J5:M5"/>
    <mergeCell ref="A6:E6"/>
    <mergeCell ref="L21:N21"/>
    <mergeCell ref="O21:Q21"/>
    <mergeCell ref="R21:T21"/>
    <mergeCell ref="F18:H18"/>
    <mergeCell ref="K14:M14"/>
    <mergeCell ref="N14:O14"/>
    <mergeCell ref="I14:J14"/>
    <mergeCell ref="F17:H17"/>
    <mergeCell ref="F16:H16"/>
    <mergeCell ref="J17:K17"/>
    <mergeCell ref="J16:K16"/>
    <mergeCell ref="R19:T19"/>
    <mergeCell ref="O19:Q19"/>
    <mergeCell ref="L19:N19"/>
    <mergeCell ref="I19:K19"/>
    <mergeCell ref="F19:H19"/>
    <mergeCell ref="F9:G9"/>
    <mergeCell ref="K9:L9"/>
    <mergeCell ref="M9:U9"/>
    <mergeCell ref="F11:G11"/>
    <mergeCell ref="F12:U12"/>
    <mergeCell ref="A7:E7"/>
    <mergeCell ref="A8:E8"/>
    <mergeCell ref="A9:E11"/>
    <mergeCell ref="A12:E12"/>
    <mergeCell ref="H11:U11"/>
    <mergeCell ref="H9:J9"/>
    <mergeCell ref="F8:L8"/>
    <mergeCell ref="F7:L7"/>
    <mergeCell ref="Q7:U7"/>
    <mergeCell ref="Q8:U8"/>
    <mergeCell ref="M7:P7"/>
    <mergeCell ref="M8:P8"/>
    <mergeCell ref="N10:O10"/>
    <mergeCell ref="F10:G10"/>
    <mergeCell ref="P10:U10"/>
    <mergeCell ref="H10:M10"/>
    <mergeCell ref="A13:E13"/>
    <mergeCell ref="T15:U15"/>
    <mergeCell ref="P17:Q17"/>
    <mergeCell ref="P15:Q15"/>
    <mergeCell ref="M17:N17"/>
    <mergeCell ref="M16:N16"/>
    <mergeCell ref="M15:N15"/>
    <mergeCell ref="F15:H15"/>
    <mergeCell ref="F14:H14"/>
    <mergeCell ref="J15:K15"/>
    <mergeCell ref="F13:J13"/>
    <mergeCell ref="P13:U13"/>
    <mergeCell ref="K13:O13"/>
  </mergeCells>
  <phoneticPr fontId="1"/>
  <pageMargins left="0.70866141732283472" right="0.70866141732283472" top="0.74803149606299213" bottom="0.74803149606299213" header="0.31496062992125984" footer="0.31496062992125984"/>
  <pageSetup paperSize="9" scale="103" orientation="portrait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1"/>
  <sheetViews>
    <sheetView view="pageBreakPreview" topLeftCell="A11" zoomScale="85" zoomScaleNormal="100" zoomScaleSheetLayoutView="85" workbookViewId="0">
      <selection activeCell="E31" sqref="E31:K31"/>
    </sheetView>
  </sheetViews>
  <sheetFormatPr defaultColWidth="3.69921875" defaultRowHeight="19.95" customHeight="1" x14ac:dyDescent="0.45"/>
  <cols>
    <col min="2" max="4" width="5.69921875" customWidth="1"/>
    <col min="21" max="21" width="3.69921875" customWidth="1"/>
  </cols>
  <sheetData>
    <row r="1" spans="1:26" ht="19.95" customHeight="1" x14ac:dyDescent="0.45">
      <c r="L1" s="49" t="s">
        <v>41</v>
      </c>
      <c r="M1" s="49"/>
      <c r="N1" s="49"/>
      <c r="O1" s="49" t="str">
        <f>事業所の概要!F8</f>
        <v>やまなし工賃向上センター</v>
      </c>
      <c r="P1" s="49"/>
      <c r="Q1" s="49"/>
      <c r="R1" s="49"/>
      <c r="S1" s="49"/>
      <c r="T1" s="49"/>
      <c r="U1" s="49"/>
      <c r="V1" s="49"/>
      <c r="W1" s="49"/>
      <c r="X1" s="49"/>
      <c r="Y1" s="49"/>
    </row>
    <row r="3" spans="1:26" ht="19.95" customHeight="1" x14ac:dyDescent="0.45">
      <c r="A3" s="12" t="s">
        <v>142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6" ht="19.95" customHeight="1" x14ac:dyDescent="0.45">
      <c r="A4" s="90" t="s">
        <v>40</v>
      </c>
      <c r="B4" s="90"/>
      <c r="C4" s="90"/>
      <c r="D4" s="90"/>
      <c r="E4" s="79" t="s">
        <v>114</v>
      </c>
      <c r="F4" s="79"/>
      <c r="G4" s="79"/>
      <c r="H4" s="79"/>
      <c r="I4" s="79"/>
      <c r="J4" s="79"/>
      <c r="K4" s="79"/>
      <c r="L4" s="79" t="s">
        <v>115</v>
      </c>
      <c r="M4" s="79"/>
      <c r="N4" s="79"/>
      <c r="O4" s="79"/>
      <c r="P4" s="79"/>
      <c r="Q4" s="79"/>
      <c r="R4" s="79"/>
      <c r="S4" s="79" t="s">
        <v>116</v>
      </c>
      <c r="T4" s="79"/>
      <c r="U4" s="79"/>
      <c r="V4" s="79"/>
      <c r="W4" s="79"/>
      <c r="X4" s="79"/>
      <c r="Y4" s="79"/>
    </row>
    <row r="5" spans="1:26" ht="19.95" customHeight="1" x14ac:dyDescent="0.45">
      <c r="A5" s="90" t="s">
        <v>42</v>
      </c>
      <c r="B5" s="90"/>
      <c r="C5" s="90"/>
      <c r="D5" s="90"/>
      <c r="E5" s="80">
        <v>4000000</v>
      </c>
      <c r="F5" s="80"/>
      <c r="G5" s="80"/>
      <c r="H5" s="80"/>
      <c r="I5" s="80"/>
      <c r="J5" s="80"/>
      <c r="K5" s="80"/>
      <c r="L5" s="80">
        <v>2000000</v>
      </c>
      <c r="M5" s="80"/>
      <c r="N5" s="80"/>
      <c r="O5" s="80"/>
      <c r="P5" s="80"/>
      <c r="Q5" s="80"/>
      <c r="R5" s="80"/>
      <c r="S5" s="80">
        <v>1000000</v>
      </c>
      <c r="T5" s="80"/>
      <c r="U5" s="80"/>
      <c r="V5" s="80"/>
      <c r="W5" s="80"/>
      <c r="X5" s="80"/>
      <c r="Y5" s="80"/>
      <c r="Z5" t="s">
        <v>43</v>
      </c>
    </row>
    <row r="6" spans="1:26" ht="19.95" customHeight="1" x14ac:dyDescent="0.45">
      <c r="A6" s="98" t="s">
        <v>44</v>
      </c>
      <c r="B6" s="98"/>
      <c r="C6" s="98"/>
      <c r="D6" s="98"/>
      <c r="E6" s="97">
        <f>SUM(E7:K9)</f>
        <v>3900000</v>
      </c>
      <c r="F6" s="97"/>
      <c r="G6" s="97"/>
      <c r="H6" s="97"/>
      <c r="I6" s="97"/>
      <c r="J6" s="97"/>
      <c r="K6" s="97"/>
      <c r="L6" s="97">
        <f t="shared" ref="L6" si="0">SUM(L7:R9)</f>
        <v>1900000</v>
      </c>
      <c r="M6" s="97"/>
      <c r="N6" s="97"/>
      <c r="O6" s="97"/>
      <c r="P6" s="97"/>
      <c r="Q6" s="97"/>
      <c r="R6" s="97"/>
      <c r="S6" s="97">
        <f t="shared" ref="S6" si="1">SUM(S7:Y9)</f>
        <v>1000000</v>
      </c>
      <c r="T6" s="97"/>
      <c r="U6" s="97"/>
      <c r="V6" s="97"/>
      <c r="W6" s="97"/>
      <c r="X6" s="97"/>
      <c r="Y6" s="97"/>
      <c r="Z6" t="s">
        <v>43</v>
      </c>
    </row>
    <row r="7" spans="1:26" ht="19.95" customHeight="1" x14ac:dyDescent="0.45">
      <c r="A7" s="13"/>
      <c r="B7" s="94" t="s">
        <v>51</v>
      </c>
      <c r="C7" s="94"/>
      <c r="D7" s="95"/>
      <c r="E7" s="82">
        <v>1700000</v>
      </c>
      <c r="F7" s="82"/>
      <c r="G7" s="82"/>
      <c r="H7" s="82"/>
      <c r="I7" s="82"/>
      <c r="J7" s="82"/>
      <c r="K7" s="82"/>
      <c r="L7" s="82">
        <v>0</v>
      </c>
      <c r="M7" s="82"/>
      <c r="N7" s="82"/>
      <c r="O7" s="82"/>
      <c r="P7" s="82"/>
      <c r="Q7" s="82"/>
      <c r="R7" s="82"/>
      <c r="S7" s="82">
        <v>300000</v>
      </c>
      <c r="T7" s="82"/>
      <c r="U7" s="82"/>
      <c r="V7" s="82"/>
      <c r="W7" s="82"/>
      <c r="X7" s="82"/>
      <c r="Y7" s="82"/>
      <c r="Z7" t="s">
        <v>43</v>
      </c>
    </row>
    <row r="8" spans="1:26" ht="19.95" customHeight="1" x14ac:dyDescent="0.45">
      <c r="A8" s="13"/>
      <c r="B8" s="94" t="s">
        <v>52</v>
      </c>
      <c r="C8" s="94"/>
      <c r="D8" s="95"/>
      <c r="E8" s="82">
        <v>1900000</v>
      </c>
      <c r="F8" s="82"/>
      <c r="G8" s="82"/>
      <c r="H8" s="82"/>
      <c r="I8" s="82"/>
      <c r="J8" s="82"/>
      <c r="K8" s="82"/>
      <c r="L8" s="82">
        <v>1200000</v>
      </c>
      <c r="M8" s="82"/>
      <c r="N8" s="82"/>
      <c r="O8" s="82"/>
      <c r="P8" s="82"/>
      <c r="Q8" s="82"/>
      <c r="R8" s="82"/>
      <c r="S8" s="82">
        <v>500000</v>
      </c>
      <c r="T8" s="82"/>
      <c r="U8" s="82"/>
      <c r="V8" s="82"/>
      <c r="W8" s="82"/>
      <c r="X8" s="82"/>
      <c r="Y8" s="82"/>
      <c r="Z8" t="s">
        <v>43</v>
      </c>
    </row>
    <row r="9" spans="1:26" ht="19.95" customHeight="1" x14ac:dyDescent="0.45">
      <c r="A9" s="14"/>
      <c r="B9" s="92" t="s">
        <v>53</v>
      </c>
      <c r="C9" s="92"/>
      <c r="D9" s="93"/>
      <c r="E9" s="83">
        <v>300000</v>
      </c>
      <c r="F9" s="83"/>
      <c r="G9" s="83"/>
      <c r="H9" s="83"/>
      <c r="I9" s="83"/>
      <c r="J9" s="83"/>
      <c r="K9" s="83"/>
      <c r="L9" s="83">
        <v>700000</v>
      </c>
      <c r="M9" s="83"/>
      <c r="N9" s="83"/>
      <c r="O9" s="83"/>
      <c r="P9" s="83"/>
      <c r="Q9" s="83"/>
      <c r="R9" s="83"/>
      <c r="S9" s="83">
        <v>200000</v>
      </c>
      <c r="T9" s="83"/>
      <c r="U9" s="83"/>
      <c r="V9" s="83"/>
      <c r="W9" s="83"/>
      <c r="X9" s="83"/>
      <c r="Y9" s="83"/>
      <c r="Z9" t="s">
        <v>43</v>
      </c>
    </row>
    <row r="10" spans="1:26" ht="19.95" customHeight="1" x14ac:dyDescent="0.45">
      <c r="A10" s="90" t="s">
        <v>45</v>
      </c>
      <c r="B10" s="90"/>
      <c r="C10" s="90"/>
      <c r="D10" s="90"/>
      <c r="E10" s="89">
        <f>E5-E6</f>
        <v>100000</v>
      </c>
      <c r="F10" s="89"/>
      <c r="G10" s="89"/>
      <c r="H10" s="89"/>
      <c r="I10" s="89"/>
      <c r="J10" s="89"/>
      <c r="K10" s="89"/>
      <c r="L10" s="89">
        <f t="shared" ref="L10" si="2">L5-L6</f>
        <v>100000</v>
      </c>
      <c r="M10" s="89"/>
      <c r="N10" s="89"/>
      <c r="O10" s="89"/>
      <c r="P10" s="89"/>
      <c r="Q10" s="89"/>
      <c r="R10" s="89"/>
      <c r="S10" s="89">
        <f t="shared" ref="S10" si="3">S5-S6</f>
        <v>0</v>
      </c>
      <c r="T10" s="89"/>
      <c r="U10" s="89"/>
      <c r="V10" s="89"/>
      <c r="W10" s="89"/>
      <c r="X10" s="89"/>
      <c r="Y10" s="89"/>
      <c r="Z10" t="s">
        <v>43</v>
      </c>
    </row>
    <row r="11" spans="1:26" ht="48" customHeight="1" x14ac:dyDescent="0.45">
      <c r="A11" s="102" t="s">
        <v>140</v>
      </c>
      <c r="B11" s="103"/>
      <c r="C11" s="103"/>
      <c r="D11" s="103"/>
      <c r="E11" s="84">
        <f>ROUNDUP(E12/E13,1)</f>
        <v>7</v>
      </c>
      <c r="F11" s="84"/>
      <c r="G11" s="84"/>
      <c r="H11" s="84"/>
      <c r="I11" s="84"/>
      <c r="J11" s="84"/>
      <c r="K11" s="84"/>
      <c r="L11" s="84">
        <f>ROUNDUP(L12/L13,1)</f>
        <v>7</v>
      </c>
      <c r="M11" s="84"/>
      <c r="N11" s="84"/>
      <c r="O11" s="84"/>
      <c r="P11" s="84"/>
      <c r="Q11" s="84"/>
      <c r="R11" s="84"/>
      <c r="S11" s="84">
        <f>ROUNDUP(S12/S13,1)</f>
        <v>7</v>
      </c>
      <c r="T11" s="84"/>
      <c r="U11" s="84"/>
      <c r="V11" s="84"/>
      <c r="W11" s="84"/>
      <c r="X11" s="84"/>
      <c r="Y11" s="84"/>
      <c r="Z11" t="s">
        <v>83</v>
      </c>
    </row>
    <row r="12" spans="1:26" ht="22.05" customHeight="1" x14ac:dyDescent="0.45">
      <c r="A12" s="104"/>
      <c r="B12" s="99" t="s">
        <v>81</v>
      </c>
      <c r="C12" s="100"/>
      <c r="D12" s="101"/>
      <c r="E12" s="88">
        <v>1400</v>
      </c>
      <c r="F12" s="88"/>
      <c r="G12" s="88"/>
      <c r="H12" s="88"/>
      <c r="I12" s="88"/>
      <c r="J12" s="88"/>
      <c r="K12" s="88"/>
      <c r="L12" s="88">
        <v>1400</v>
      </c>
      <c r="M12" s="88"/>
      <c r="N12" s="88"/>
      <c r="O12" s="88"/>
      <c r="P12" s="88"/>
      <c r="Q12" s="88"/>
      <c r="R12" s="88"/>
      <c r="S12" s="88">
        <v>1400</v>
      </c>
      <c r="T12" s="88"/>
      <c r="U12" s="88"/>
      <c r="V12" s="88"/>
      <c r="W12" s="88"/>
      <c r="X12" s="88"/>
      <c r="Y12" s="88"/>
    </row>
    <row r="13" spans="1:26" ht="22.05" customHeight="1" x14ac:dyDescent="0.45">
      <c r="A13" s="105"/>
      <c r="B13" s="99" t="s">
        <v>82</v>
      </c>
      <c r="C13" s="100"/>
      <c r="D13" s="101"/>
      <c r="E13" s="85">
        <v>200</v>
      </c>
      <c r="F13" s="86"/>
      <c r="G13" s="86"/>
      <c r="H13" s="86"/>
      <c r="I13" s="86"/>
      <c r="J13" s="86"/>
      <c r="K13" s="87"/>
      <c r="L13" s="88">
        <v>200</v>
      </c>
      <c r="M13" s="88"/>
      <c r="N13" s="88"/>
      <c r="O13" s="88"/>
      <c r="P13" s="88"/>
      <c r="Q13" s="88"/>
      <c r="R13" s="88"/>
      <c r="S13" s="88">
        <v>200</v>
      </c>
      <c r="T13" s="88"/>
      <c r="U13" s="88"/>
      <c r="V13" s="88"/>
      <c r="W13" s="88"/>
      <c r="X13" s="88"/>
      <c r="Y13" s="88"/>
    </row>
    <row r="14" spans="1:26" ht="22.05" customHeight="1" x14ac:dyDescent="0.45">
      <c r="A14" s="106" t="s">
        <v>84</v>
      </c>
      <c r="B14" s="106"/>
      <c r="C14" s="106"/>
      <c r="D14" s="106"/>
      <c r="E14" s="88">
        <v>12</v>
      </c>
      <c r="F14" s="88"/>
      <c r="G14" s="88"/>
      <c r="H14" s="88"/>
      <c r="I14" s="88"/>
      <c r="J14" s="88"/>
      <c r="K14" s="88"/>
      <c r="L14" s="88">
        <v>12</v>
      </c>
      <c r="M14" s="88"/>
      <c r="N14" s="88"/>
      <c r="O14" s="88"/>
      <c r="P14" s="88"/>
      <c r="Q14" s="88"/>
      <c r="R14" s="88"/>
      <c r="S14" s="88">
        <v>12</v>
      </c>
      <c r="T14" s="88"/>
      <c r="U14" s="88"/>
      <c r="V14" s="88"/>
      <c r="W14" s="88"/>
      <c r="X14" s="88"/>
      <c r="Y14" s="88"/>
    </row>
    <row r="15" spans="1:26" ht="22.05" customHeight="1" x14ac:dyDescent="0.45">
      <c r="A15" s="90" t="s">
        <v>66</v>
      </c>
      <c r="B15" s="90"/>
      <c r="C15" s="90"/>
      <c r="D15" s="90"/>
      <c r="E15" s="89">
        <f>E8/E11/E14</f>
        <v>22619.047619047618</v>
      </c>
      <c r="F15" s="89"/>
      <c r="G15" s="89"/>
      <c r="H15" s="89"/>
      <c r="I15" s="89"/>
      <c r="J15" s="89"/>
      <c r="K15" s="89"/>
      <c r="L15" s="89">
        <f>L8/L11/L14</f>
        <v>14285.714285714284</v>
      </c>
      <c r="M15" s="89"/>
      <c r="N15" s="89"/>
      <c r="O15" s="89"/>
      <c r="P15" s="89"/>
      <c r="Q15" s="89"/>
      <c r="R15" s="89"/>
      <c r="S15" s="89">
        <f>S8/S11/S14</f>
        <v>5952.3809523809532</v>
      </c>
      <c r="T15" s="89"/>
      <c r="U15" s="89"/>
      <c r="V15" s="89"/>
      <c r="W15" s="89"/>
      <c r="X15" s="89"/>
      <c r="Y15" s="89"/>
      <c r="Z15" t="s">
        <v>43</v>
      </c>
    </row>
    <row r="16" spans="1:26" ht="22.05" customHeight="1" x14ac:dyDescent="0.45">
      <c r="A16" s="106" t="s">
        <v>87</v>
      </c>
      <c r="B16" s="106"/>
      <c r="C16" s="106"/>
      <c r="D16" s="106"/>
      <c r="E16" s="80">
        <v>7680</v>
      </c>
      <c r="F16" s="80"/>
      <c r="G16" s="80"/>
      <c r="H16" s="80"/>
      <c r="I16" s="80"/>
      <c r="J16" s="80"/>
      <c r="K16" s="80"/>
      <c r="L16" s="80">
        <v>7680</v>
      </c>
      <c r="M16" s="80"/>
      <c r="N16" s="80"/>
      <c r="O16" s="80"/>
      <c r="P16" s="80"/>
      <c r="Q16" s="80"/>
      <c r="R16" s="80"/>
      <c r="S16" s="80">
        <v>2880</v>
      </c>
      <c r="T16" s="80"/>
      <c r="U16" s="80"/>
      <c r="V16" s="80"/>
      <c r="W16" s="80"/>
      <c r="X16" s="80"/>
      <c r="Y16" s="80"/>
      <c r="Z16" t="s">
        <v>88</v>
      </c>
    </row>
    <row r="17" spans="1:26" ht="22.05" customHeight="1" x14ac:dyDescent="0.45">
      <c r="A17" s="90" t="s">
        <v>89</v>
      </c>
      <c r="B17" s="90"/>
      <c r="C17" s="90"/>
      <c r="D17" s="90"/>
      <c r="E17" s="124">
        <f>E8/E16</f>
        <v>247.39583333333334</v>
      </c>
      <c r="F17" s="124"/>
      <c r="G17" s="124"/>
      <c r="H17" s="124"/>
      <c r="I17" s="124"/>
      <c r="J17" s="124"/>
      <c r="K17" s="124"/>
      <c r="L17" s="124">
        <f t="shared" ref="L17" si="4">L8/L16</f>
        <v>156.25</v>
      </c>
      <c r="M17" s="124"/>
      <c r="N17" s="124"/>
      <c r="O17" s="124"/>
      <c r="P17" s="124"/>
      <c r="Q17" s="124"/>
      <c r="R17" s="124"/>
      <c r="S17" s="124">
        <f t="shared" ref="S17" si="5">S8/S16</f>
        <v>173.61111111111111</v>
      </c>
      <c r="T17" s="124"/>
      <c r="U17" s="124"/>
      <c r="V17" s="124"/>
      <c r="W17" s="124"/>
      <c r="X17" s="124"/>
      <c r="Y17" s="124"/>
      <c r="Z17" t="s">
        <v>43</v>
      </c>
    </row>
    <row r="18" spans="1:26" ht="90" customHeight="1" x14ac:dyDescent="0.45">
      <c r="A18" s="90" t="s">
        <v>47</v>
      </c>
      <c r="B18" s="90"/>
      <c r="C18" s="90"/>
      <c r="D18" s="90"/>
      <c r="E18" s="81" t="s">
        <v>117</v>
      </c>
      <c r="F18" s="81"/>
      <c r="G18" s="81"/>
      <c r="H18" s="81"/>
      <c r="I18" s="81"/>
      <c r="J18" s="81"/>
      <c r="K18" s="81"/>
      <c r="L18" s="81" t="s">
        <v>118</v>
      </c>
      <c r="M18" s="81"/>
      <c r="N18" s="81"/>
      <c r="O18" s="81"/>
      <c r="P18" s="81"/>
      <c r="Q18" s="81"/>
      <c r="R18" s="81"/>
      <c r="S18" s="81" t="s">
        <v>119</v>
      </c>
      <c r="T18" s="81"/>
      <c r="U18" s="81"/>
      <c r="V18" s="81"/>
      <c r="W18" s="81"/>
      <c r="X18" s="81"/>
      <c r="Y18" s="81"/>
    </row>
    <row r="19" spans="1:26" ht="90" customHeight="1" x14ac:dyDescent="0.45">
      <c r="A19" s="96" t="s">
        <v>48</v>
      </c>
      <c r="B19" s="96"/>
      <c r="C19" s="96"/>
      <c r="D19" s="96"/>
      <c r="E19" s="81" t="s">
        <v>120</v>
      </c>
      <c r="F19" s="81"/>
      <c r="G19" s="81"/>
      <c r="H19" s="81"/>
      <c r="I19" s="81"/>
      <c r="J19" s="81"/>
      <c r="K19" s="81"/>
      <c r="L19" s="81" t="s">
        <v>121</v>
      </c>
      <c r="M19" s="81"/>
      <c r="N19" s="81"/>
      <c r="O19" s="81"/>
      <c r="P19" s="81"/>
      <c r="Q19" s="81"/>
      <c r="R19" s="81"/>
      <c r="S19" s="81" t="s">
        <v>122</v>
      </c>
      <c r="T19" s="81"/>
      <c r="U19" s="81"/>
      <c r="V19" s="81"/>
      <c r="W19" s="81"/>
      <c r="X19" s="81"/>
      <c r="Y19" s="81"/>
    </row>
    <row r="20" spans="1:26" ht="90" customHeight="1" x14ac:dyDescent="0.45">
      <c r="A20" s="96" t="s">
        <v>49</v>
      </c>
      <c r="B20" s="96"/>
      <c r="C20" s="96"/>
      <c r="D20" s="96"/>
      <c r="E20" s="81" t="s">
        <v>123</v>
      </c>
      <c r="F20" s="81"/>
      <c r="G20" s="81"/>
      <c r="H20" s="81"/>
      <c r="I20" s="81"/>
      <c r="J20" s="81"/>
      <c r="K20" s="81"/>
      <c r="L20" s="81" t="s">
        <v>124</v>
      </c>
      <c r="M20" s="81"/>
      <c r="N20" s="81"/>
      <c r="O20" s="81"/>
      <c r="P20" s="81"/>
      <c r="Q20" s="81"/>
      <c r="R20" s="81"/>
      <c r="S20" s="81" t="s">
        <v>125</v>
      </c>
      <c r="T20" s="81"/>
      <c r="U20" s="81"/>
      <c r="V20" s="81"/>
      <c r="W20" s="81"/>
      <c r="X20" s="81"/>
      <c r="Y20" s="81"/>
    </row>
    <row r="21" spans="1:26" ht="19.95" customHeight="1" x14ac:dyDescent="0.4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6" ht="19.95" customHeight="1" x14ac:dyDescent="0.45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5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6" ht="19.95" customHeight="1" x14ac:dyDescent="0.45">
      <c r="A23" s="90"/>
      <c r="B23" s="90"/>
      <c r="C23" s="90"/>
      <c r="D23" s="90"/>
      <c r="E23" s="91" t="s">
        <v>143</v>
      </c>
      <c r="F23" s="91"/>
      <c r="G23" s="91"/>
      <c r="H23" s="91"/>
      <c r="I23" s="91"/>
      <c r="J23" s="91"/>
      <c r="K23" s="91"/>
      <c r="L23" s="91" t="s">
        <v>144</v>
      </c>
      <c r="M23" s="91"/>
      <c r="N23" s="91"/>
      <c r="O23" s="91"/>
      <c r="P23" s="91"/>
      <c r="Q23" s="91"/>
      <c r="R23" s="91"/>
      <c r="S23" s="91" t="s">
        <v>145</v>
      </c>
      <c r="T23" s="91"/>
      <c r="U23" s="91"/>
      <c r="V23" s="91"/>
      <c r="W23" s="91"/>
      <c r="X23" s="91"/>
      <c r="Y23" s="91"/>
    </row>
    <row r="24" spans="1:26" ht="19.95" customHeight="1" x14ac:dyDescent="0.45">
      <c r="A24" s="90" t="s">
        <v>42</v>
      </c>
      <c r="B24" s="90"/>
      <c r="C24" s="90"/>
      <c r="D24" s="90"/>
      <c r="E24" s="80">
        <v>5000000</v>
      </c>
      <c r="F24" s="80"/>
      <c r="G24" s="80"/>
      <c r="H24" s="80"/>
      <c r="I24" s="80"/>
      <c r="J24" s="80"/>
      <c r="K24" s="80"/>
      <c r="L24" s="80">
        <v>6000000</v>
      </c>
      <c r="M24" s="80"/>
      <c r="N24" s="80"/>
      <c r="O24" s="80"/>
      <c r="P24" s="80"/>
      <c r="Q24" s="80"/>
      <c r="R24" s="80"/>
      <c r="S24" s="125">
        <f>SUM(E5:Y5)</f>
        <v>7000000</v>
      </c>
      <c r="T24" s="125"/>
      <c r="U24" s="125"/>
      <c r="V24" s="125"/>
      <c r="W24" s="125"/>
      <c r="X24" s="125"/>
      <c r="Y24" s="125"/>
      <c r="Z24" t="s">
        <v>43</v>
      </c>
    </row>
    <row r="25" spans="1:26" ht="19.95" customHeight="1" x14ac:dyDescent="0.45">
      <c r="A25" s="111" t="s">
        <v>85</v>
      </c>
      <c r="B25" s="112"/>
      <c r="C25" s="112"/>
      <c r="D25" s="113"/>
      <c r="E25" s="126">
        <v>2520000</v>
      </c>
      <c r="F25" s="126"/>
      <c r="G25" s="126"/>
      <c r="H25" s="126"/>
      <c r="I25" s="126"/>
      <c r="J25" s="126"/>
      <c r="K25" s="126"/>
      <c r="L25" s="126">
        <v>3240000</v>
      </c>
      <c r="M25" s="126"/>
      <c r="N25" s="126"/>
      <c r="O25" s="126"/>
      <c r="P25" s="126"/>
      <c r="Q25" s="126"/>
      <c r="R25" s="126"/>
      <c r="S25" s="127">
        <f>SUM(E8:Y8)</f>
        <v>3600000</v>
      </c>
      <c r="T25" s="127"/>
      <c r="U25" s="127"/>
      <c r="V25" s="127"/>
      <c r="W25" s="127"/>
      <c r="X25" s="127"/>
      <c r="Y25" s="127"/>
      <c r="Z25" t="s">
        <v>43</v>
      </c>
    </row>
    <row r="26" spans="1:26" ht="48" customHeight="1" x14ac:dyDescent="0.45">
      <c r="A26" s="102" t="s">
        <v>80</v>
      </c>
      <c r="B26" s="103"/>
      <c r="C26" s="103"/>
      <c r="D26" s="103"/>
      <c r="E26" s="84">
        <f>ROUNDUP(E27/E28,1)</f>
        <v>20</v>
      </c>
      <c r="F26" s="84"/>
      <c r="G26" s="84"/>
      <c r="H26" s="84"/>
      <c r="I26" s="84"/>
      <c r="J26" s="84"/>
      <c r="K26" s="84"/>
      <c r="L26" s="84">
        <f>ROUNDUP(L27/L28,1)</f>
        <v>20.5</v>
      </c>
      <c r="M26" s="84"/>
      <c r="N26" s="84"/>
      <c r="O26" s="84"/>
      <c r="P26" s="84"/>
      <c r="Q26" s="84"/>
      <c r="R26" s="84"/>
      <c r="S26" s="84">
        <f>ROUNDUP(S27/S28,1)</f>
        <v>21</v>
      </c>
      <c r="T26" s="84"/>
      <c r="U26" s="84"/>
      <c r="V26" s="84"/>
      <c r="W26" s="84"/>
      <c r="X26" s="84"/>
      <c r="Y26" s="84"/>
      <c r="Z26" t="s">
        <v>83</v>
      </c>
    </row>
    <row r="27" spans="1:26" ht="22.05" customHeight="1" x14ac:dyDescent="0.45">
      <c r="A27" s="104"/>
      <c r="B27" s="99" t="s">
        <v>81</v>
      </c>
      <c r="C27" s="100"/>
      <c r="D27" s="101"/>
      <c r="E27" s="88">
        <v>4000</v>
      </c>
      <c r="F27" s="88"/>
      <c r="G27" s="88"/>
      <c r="H27" s="88"/>
      <c r="I27" s="88"/>
      <c r="J27" s="88"/>
      <c r="K27" s="88"/>
      <c r="L27" s="88">
        <v>4100</v>
      </c>
      <c r="M27" s="88"/>
      <c r="N27" s="88"/>
      <c r="O27" s="88"/>
      <c r="P27" s="88"/>
      <c r="Q27" s="88"/>
      <c r="R27" s="88"/>
      <c r="S27" s="88">
        <v>4200</v>
      </c>
      <c r="T27" s="88"/>
      <c r="U27" s="88"/>
      <c r="V27" s="88"/>
      <c r="W27" s="88"/>
      <c r="X27" s="88"/>
      <c r="Y27" s="88"/>
    </row>
    <row r="28" spans="1:26" ht="22.05" customHeight="1" x14ac:dyDescent="0.45">
      <c r="A28" s="105"/>
      <c r="B28" s="99" t="s">
        <v>82</v>
      </c>
      <c r="C28" s="100"/>
      <c r="D28" s="101"/>
      <c r="E28" s="85">
        <v>200</v>
      </c>
      <c r="F28" s="86"/>
      <c r="G28" s="86"/>
      <c r="H28" s="86"/>
      <c r="I28" s="86"/>
      <c r="J28" s="86"/>
      <c r="K28" s="87"/>
      <c r="L28" s="88">
        <v>200</v>
      </c>
      <c r="M28" s="88"/>
      <c r="N28" s="88"/>
      <c r="O28" s="88"/>
      <c r="P28" s="88"/>
      <c r="Q28" s="88"/>
      <c r="R28" s="88"/>
      <c r="S28" s="88">
        <v>200</v>
      </c>
      <c r="T28" s="88"/>
      <c r="U28" s="88"/>
      <c r="V28" s="88"/>
      <c r="W28" s="88"/>
      <c r="X28" s="88"/>
      <c r="Y28" s="88"/>
    </row>
    <row r="29" spans="1:26" ht="22.05" customHeight="1" x14ac:dyDescent="0.45">
      <c r="A29" s="106" t="s">
        <v>84</v>
      </c>
      <c r="B29" s="106"/>
      <c r="C29" s="106"/>
      <c r="D29" s="106"/>
      <c r="E29" s="88">
        <v>12</v>
      </c>
      <c r="F29" s="88"/>
      <c r="G29" s="88"/>
      <c r="H29" s="88"/>
      <c r="I29" s="88"/>
      <c r="J29" s="88"/>
      <c r="K29" s="88"/>
      <c r="L29" s="88">
        <v>12</v>
      </c>
      <c r="M29" s="88"/>
      <c r="N29" s="88"/>
      <c r="O29" s="88"/>
      <c r="P29" s="88"/>
      <c r="Q29" s="88"/>
      <c r="R29" s="88"/>
      <c r="S29" s="88">
        <v>12</v>
      </c>
      <c r="T29" s="88"/>
      <c r="U29" s="88"/>
      <c r="V29" s="88"/>
      <c r="W29" s="88"/>
      <c r="X29" s="88"/>
      <c r="Y29" s="88"/>
    </row>
    <row r="30" spans="1:26" ht="22.05" customHeight="1" x14ac:dyDescent="0.45">
      <c r="A30" s="111" t="s">
        <v>46</v>
      </c>
      <c r="B30" s="112"/>
      <c r="C30" s="112"/>
      <c r="D30" s="113"/>
      <c r="E30" s="107">
        <f>E25/E26/E29</f>
        <v>10500</v>
      </c>
      <c r="F30" s="107"/>
      <c r="G30" s="107"/>
      <c r="H30" s="107"/>
      <c r="I30" s="107"/>
      <c r="J30" s="107"/>
      <c r="K30" s="107"/>
      <c r="L30" s="107">
        <f>L25/L26/L29</f>
        <v>13170.731707317073</v>
      </c>
      <c r="M30" s="107"/>
      <c r="N30" s="107"/>
      <c r="O30" s="107"/>
      <c r="P30" s="107"/>
      <c r="Q30" s="107"/>
      <c r="R30" s="107"/>
      <c r="S30" s="107">
        <f>S25/S26/S29</f>
        <v>14285.714285714284</v>
      </c>
      <c r="T30" s="107"/>
      <c r="U30" s="107"/>
      <c r="V30" s="107"/>
      <c r="W30" s="107"/>
      <c r="X30" s="107"/>
      <c r="Y30" s="107"/>
      <c r="Z30" t="s">
        <v>43</v>
      </c>
    </row>
    <row r="31" spans="1:26" ht="22.05" customHeight="1" x14ac:dyDescent="0.45">
      <c r="A31" s="114" t="s">
        <v>90</v>
      </c>
      <c r="B31" s="115"/>
      <c r="C31" s="115"/>
      <c r="D31" s="116"/>
      <c r="E31" s="83">
        <v>14400</v>
      </c>
      <c r="F31" s="83"/>
      <c r="G31" s="83"/>
      <c r="H31" s="83"/>
      <c r="I31" s="83"/>
      <c r="J31" s="83"/>
      <c r="K31" s="83"/>
      <c r="L31" s="83">
        <v>17280</v>
      </c>
      <c r="M31" s="83"/>
      <c r="N31" s="83"/>
      <c r="O31" s="83"/>
      <c r="P31" s="83"/>
      <c r="Q31" s="83"/>
      <c r="R31" s="83"/>
      <c r="S31" s="83">
        <v>18240</v>
      </c>
      <c r="T31" s="83"/>
      <c r="U31" s="117"/>
      <c r="V31" s="83"/>
      <c r="W31" s="83"/>
      <c r="X31" s="83"/>
      <c r="Y31" s="83"/>
      <c r="Z31" t="s">
        <v>88</v>
      </c>
    </row>
    <row r="32" spans="1:26" ht="22.05" customHeight="1" x14ac:dyDescent="0.45">
      <c r="A32" s="118" t="s">
        <v>91</v>
      </c>
      <c r="B32" s="119"/>
      <c r="C32" s="119"/>
      <c r="D32" s="120"/>
      <c r="E32" s="121">
        <f>E25/E31</f>
        <v>175</v>
      </c>
      <c r="F32" s="122"/>
      <c r="G32" s="122"/>
      <c r="H32" s="122"/>
      <c r="I32" s="122"/>
      <c r="J32" s="122"/>
      <c r="K32" s="123"/>
      <c r="L32" s="121">
        <f t="shared" ref="L32" si="6">L25/L31</f>
        <v>187.5</v>
      </c>
      <c r="M32" s="122"/>
      <c r="N32" s="122"/>
      <c r="O32" s="122"/>
      <c r="P32" s="122"/>
      <c r="Q32" s="122"/>
      <c r="R32" s="123"/>
      <c r="S32" s="121">
        <f t="shared" ref="S32" si="7">S25/S31</f>
        <v>197.36842105263159</v>
      </c>
      <c r="T32" s="122"/>
      <c r="U32" s="122"/>
      <c r="V32" s="122"/>
      <c r="W32" s="122"/>
      <c r="X32" s="122"/>
      <c r="Y32" s="123"/>
      <c r="Z32" t="s">
        <v>43</v>
      </c>
    </row>
    <row r="33" spans="1:25" ht="90" customHeight="1" x14ac:dyDescent="0.45">
      <c r="A33" s="90" t="s">
        <v>47</v>
      </c>
      <c r="B33" s="90"/>
      <c r="C33" s="90"/>
      <c r="D33" s="90"/>
      <c r="E33" s="108" t="s">
        <v>126</v>
      </c>
      <c r="F33" s="109"/>
      <c r="G33" s="109"/>
      <c r="H33" s="109"/>
      <c r="I33" s="109"/>
      <c r="J33" s="109"/>
      <c r="K33" s="109"/>
      <c r="L33" s="108" t="s">
        <v>127</v>
      </c>
      <c r="M33" s="109"/>
      <c r="N33" s="109"/>
      <c r="O33" s="109"/>
      <c r="P33" s="109"/>
      <c r="Q33" s="109"/>
      <c r="R33" s="109"/>
      <c r="S33" s="110" t="s">
        <v>54</v>
      </c>
      <c r="T33" s="110"/>
      <c r="U33" s="110"/>
      <c r="V33" s="110"/>
      <c r="W33" s="110"/>
      <c r="X33" s="110"/>
      <c r="Y33" s="110"/>
    </row>
    <row r="34" spans="1:25" ht="19.95" customHeight="1" x14ac:dyDescent="0.45">
      <c r="F34" s="8"/>
    </row>
    <row r="39" spans="1:25" ht="19.95" customHeight="1" x14ac:dyDescent="0.45">
      <c r="A39" s="9"/>
      <c r="B39" s="9"/>
      <c r="C39" s="9"/>
      <c r="D39" s="9"/>
      <c r="E39" s="9"/>
      <c r="F39" s="9"/>
      <c r="G39" s="9"/>
      <c r="H39" s="9"/>
      <c r="I39" s="9"/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5" ht="19.95" customHeight="1" x14ac:dyDescent="0.45">
      <c r="A40" s="9"/>
      <c r="B40" s="9"/>
      <c r="C40" s="9"/>
      <c r="D40" s="9"/>
      <c r="E40" s="9"/>
      <c r="F40" s="9"/>
      <c r="G40" s="9"/>
      <c r="H40" s="9"/>
      <c r="I40" s="9"/>
      <c r="J40" s="1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5" ht="19.95" customHeight="1" x14ac:dyDescent="0.45">
      <c r="A41" s="9"/>
      <c r="B41" s="9"/>
      <c r="C41" s="9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</sheetData>
  <mergeCells count="116">
    <mergeCell ref="S16:Y16"/>
    <mergeCell ref="A17:D17"/>
    <mergeCell ref="E17:K17"/>
    <mergeCell ref="L17:R17"/>
    <mergeCell ref="S17:Y17"/>
    <mergeCell ref="S26:Y26"/>
    <mergeCell ref="S27:Y27"/>
    <mergeCell ref="B28:D28"/>
    <mergeCell ref="E28:K28"/>
    <mergeCell ref="L28:R28"/>
    <mergeCell ref="S28:Y28"/>
    <mergeCell ref="L24:R24"/>
    <mergeCell ref="S24:Y24"/>
    <mergeCell ref="E25:K25"/>
    <mergeCell ref="L25:R25"/>
    <mergeCell ref="S25:Y25"/>
    <mergeCell ref="A25:D25"/>
    <mergeCell ref="A27:A28"/>
    <mergeCell ref="B27:D27"/>
    <mergeCell ref="E27:K27"/>
    <mergeCell ref="L27:R27"/>
    <mergeCell ref="A26:D26"/>
    <mergeCell ref="E26:K26"/>
    <mergeCell ref="L26:R26"/>
    <mergeCell ref="A29:D29"/>
    <mergeCell ref="E29:K29"/>
    <mergeCell ref="L29:R29"/>
    <mergeCell ref="S30:Y30"/>
    <mergeCell ref="E33:K33"/>
    <mergeCell ref="L33:R33"/>
    <mergeCell ref="S33:Y33"/>
    <mergeCell ref="A33:D33"/>
    <mergeCell ref="A30:D30"/>
    <mergeCell ref="A31:D31"/>
    <mergeCell ref="E31:K31"/>
    <mergeCell ref="L31:R31"/>
    <mergeCell ref="S31:Y31"/>
    <mergeCell ref="A32:D32"/>
    <mergeCell ref="E32:K32"/>
    <mergeCell ref="L32:R32"/>
    <mergeCell ref="S32:Y32"/>
    <mergeCell ref="E30:K30"/>
    <mergeCell ref="L30:R30"/>
    <mergeCell ref="S29:Y29"/>
    <mergeCell ref="A6:D6"/>
    <mergeCell ref="E19:K19"/>
    <mergeCell ref="L19:R19"/>
    <mergeCell ref="S19:Y19"/>
    <mergeCell ref="E20:K20"/>
    <mergeCell ref="L20:R20"/>
    <mergeCell ref="S20:Y20"/>
    <mergeCell ref="E10:K10"/>
    <mergeCell ref="A20:D20"/>
    <mergeCell ref="B13:D13"/>
    <mergeCell ref="A15:D15"/>
    <mergeCell ref="A11:D11"/>
    <mergeCell ref="A12:A13"/>
    <mergeCell ref="B12:D12"/>
    <mergeCell ref="E12:K12"/>
    <mergeCell ref="L12:R12"/>
    <mergeCell ref="A14:D14"/>
    <mergeCell ref="E14:K14"/>
    <mergeCell ref="L14:R14"/>
    <mergeCell ref="S14:Y14"/>
    <mergeCell ref="S12:Y12"/>
    <mergeCell ref="A16:D16"/>
    <mergeCell ref="E16:K16"/>
    <mergeCell ref="L16:R16"/>
    <mergeCell ref="L1:N1"/>
    <mergeCell ref="O1:Y1"/>
    <mergeCell ref="A23:D23"/>
    <mergeCell ref="A24:D24"/>
    <mergeCell ref="E23:K23"/>
    <mergeCell ref="L23:R23"/>
    <mergeCell ref="S23:Y23"/>
    <mergeCell ref="E24:K24"/>
    <mergeCell ref="A10:D10"/>
    <mergeCell ref="B9:D9"/>
    <mergeCell ref="B8:D8"/>
    <mergeCell ref="B7:D7"/>
    <mergeCell ref="A18:D18"/>
    <mergeCell ref="A19:D19"/>
    <mergeCell ref="A4:D4"/>
    <mergeCell ref="A5:D5"/>
    <mergeCell ref="E6:K6"/>
    <mergeCell ref="L6:R6"/>
    <mergeCell ref="S6:Y6"/>
    <mergeCell ref="E7:K7"/>
    <mergeCell ref="L7:R7"/>
    <mergeCell ref="S7:Y7"/>
    <mergeCell ref="S4:Y4"/>
    <mergeCell ref="L4:R4"/>
    <mergeCell ref="E4:K4"/>
    <mergeCell ref="E5:K5"/>
    <mergeCell ref="L5:R5"/>
    <mergeCell ref="S5:Y5"/>
    <mergeCell ref="E18:K18"/>
    <mergeCell ref="L18:R18"/>
    <mergeCell ref="S18:Y18"/>
    <mergeCell ref="E8:K8"/>
    <mergeCell ref="L8:R8"/>
    <mergeCell ref="S8:Y8"/>
    <mergeCell ref="E9:K9"/>
    <mergeCell ref="L9:R9"/>
    <mergeCell ref="S9:Y9"/>
    <mergeCell ref="L11:R11"/>
    <mergeCell ref="E13:K13"/>
    <mergeCell ref="L13:R13"/>
    <mergeCell ref="S13:Y13"/>
    <mergeCell ref="L10:R10"/>
    <mergeCell ref="S10:Y10"/>
    <mergeCell ref="S11:Y11"/>
    <mergeCell ref="E15:K15"/>
    <mergeCell ref="L15:R15"/>
    <mergeCell ref="S15:Y15"/>
    <mergeCell ref="E11:K11"/>
  </mergeCells>
  <phoneticPr fontId="1"/>
  <pageMargins left="0.7" right="0.7" top="0.75" bottom="0.75" header="0.3" footer="0.3"/>
  <pageSetup paperSize="9" scale="70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4"/>
  <sheetViews>
    <sheetView view="pageBreakPreview" topLeftCell="A12" zoomScale="85" zoomScaleNormal="100" zoomScaleSheetLayoutView="85" workbookViewId="0">
      <selection activeCell="E15" sqref="E15:K15"/>
    </sheetView>
  </sheetViews>
  <sheetFormatPr defaultColWidth="3.69921875" defaultRowHeight="19.95" customHeight="1" x14ac:dyDescent="0.45"/>
  <cols>
    <col min="1" max="1" width="2.69921875" customWidth="1"/>
    <col min="2" max="4" width="5.69921875" customWidth="1"/>
    <col min="21" max="21" width="3.69921875" customWidth="1"/>
  </cols>
  <sheetData>
    <row r="1" spans="1:26" ht="19.95" customHeight="1" x14ac:dyDescent="0.45">
      <c r="L1" s="49" t="s">
        <v>41</v>
      </c>
      <c r="M1" s="49"/>
      <c r="N1" s="49"/>
      <c r="O1" s="49" t="str">
        <f>事業所の概要!F8</f>
        <v>やまなし工賃向上センター</v>
      </c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6" ht="10.050000000000001" customHeight="1" x14ac:dyDescent="0.45"/>
    <row r="3" spans="1:26" ht="19.95" customHeight="1" thickBot="1" x14ac:dyDescent="0.5">
      <c r="A3" t="s">
        <v>55</v>
      </c>
    </row>
    <row r="4" spans="1:26" ht="25.2" customHeight="1" x14ac:dyDescent="0.45">
      <c r="A4" s="143" t="s">
        <v>128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5"/>
    </row>
    <row r="5" spans="1:26" ht="25.2" customHeight="1" thickBot="1" x14ac:dyDescent="0.5">
      <c r="A5" s="146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8"/>
    </row>
    <row r="6" spans="1:26" ht="10.050000000000001" customHeight="1" x14ac:dyDescent="0.45"/>
    <row r="7" spans="1:26" ht="19.95" customHeight="1" x14ac:dyDescent="0.45">
      <c r="A7" s="12" t="s">
        <v>146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6" ht="22.05" customHeight="1" x14ac:dyDescent="0.45">
      <c r="A8" s="90" t="s">
        <v>40</v>
      </c>
      <c r="B8" s="90"/>
      <c r="C8" s="90"/>
      <c r="D8" s="90"/>
      <c r="E8" s="79" t="s">
        <v>129</v>
      </c>
      <c r="F8" s="79"/>
      <c r="G8" s="79"/>
      <c r="H8" s="79"/>
      <c r="I8" s="79"/>
      <c r="J8" s="79"/>
      <c r="K8" s="79"/>
      <c r="L8" s="79" t="s">
        <v>130</v>
      </c>
      <c r="M8" s="79"/>
      <c r="N8" s="79"/>
      <c r="O8" s="79"/>
      <c r="P8" s="79"/>
      <c r="Q8" s="79"/>
      <c r="R8" s="79"/>
      <c r="S8" s="79" t="s">
        <v>131</v>
      </c>
      <c r="T8" s="79"/>
      <c r="U8" s="79"/>
      <c r="V8" s="79"/>
      <c r="W8" s="79"/>
      <c r="X8" s="79"/>
      <c r="Y8" s="79"/>
    </row>
    <row r="9" spans="1:26" ht="22.05" customHeight="1" x14ac:dyDescent="0.45">
      <c r="A9" s="90" t="s">
        <v>42</v>
      </c>
      <c r="B9" s="90"/>
      <c r="C9" s="90"/>
      <c r="D9" s="90"/>
      <c r="E9" s="80">
        <v>3500000</v>
      </c>
      <c r="F9" s="80"/>
      <c r="G9" s="80"/>
      <c r="H9" s="80"/>
      <c r="I9" s="80"/>
      <c r="J9" s="80"/>
      <c r="K9" s="80"/>
      <c r="L9" s="80">
        <v>2500000</v>
      </c>
      <c r="M9" s="80"/>
      <c r="N9" s="80"/>
      <c r="O9" s="80"/>
      <c r="P9" s="80"/>
      <c r="Q9" s="80"/>
      <c r="R9" s="80"/>
      <c r="S9" s="80">
        <v>2000000</v>
      </c>
      <c r="T9" s="80"/>
      <c r="U9" s="80"/>
      <c r="V9" s="80"/>
      <c r="W9" s="80"/>
      <c r="X9" s="80"/>
      <c r="Y9" s="80"/>
      <c r="Z9" t="s">
        <v>43</v>
      </c>
    </row>
    <row r="10" spans="1:26" ht="22.05" customHeight="1" x14ac:dyDescent="0.45">
      <c r="A10" s="98" t="s">
        <v>44</v>
      </c>
      <c r="B10" s="98"/>
      <c r="C10" s="98"/>
      <c r="D10" s="98"/>
      <c r="E10" s="97">
        <f>SUM(E11:K13)</f>
        <v>3500000</v>
      </c>
      <c r="F10" s="97"/>
      <c r="G10" s="97"/>
      <c r="H10" s="97"/>
      <c r="I10" s="97"/>
      <c r="J10" s="97"/>
      <c r="K10" s="97"/>
      <c r="L10" s="97">
        <f t="shared" ref="L10" si="0">SUM(L11:R13)</f>
        <v>2400000</v>
      </c>
      <c r="M10" s="97"/>
      <c r="N10" s="97"/>
      <c r="O10" s="97"/>
      <c r="P10" s="97"/>
      <c r="Q10" s="97"/>
      <c r="R10" s="97"/>
      <c r="S10" s="97">
        <f t="shared" ref="S10" si="1">SUM(S11:Y13)</f>
        <v>1900000</v>
      </c>
      <c r="T10" s="97"/>
      <c r="U10" s="97"/>
      <c r="V10" s="97"/>
      <c r="W10" s="97"/>
      <c r="X10" s="97"/>
      <c r="Y10" s="97"/>
      <c r="Z10" t="s">
        <v>43</v>
      </c>
    </row>
    <row r="11" spans="1:26" ht="22.05" customHeight="1" x14ac:dyDescent="0.45">
      <c r="A11" s="13"/>
      <c r="B11" s="94" t="s">
        <v>51</v>
      </c>
      <c r="C11" s="94"/>
      <c r="D11" s="95"/>
      <c r="E11" s="82">
        <v>0</v>
      </c>
      <c r="F11" s="82"/>
      <c r="G11" s="82"/>
      <c r="H11" s="82"/>
      <c r="I11" s="82"/>
      <c r="J11" s="82"/>
      <c r="K11" s="82"/>
      <c r="L11" s="82">
        <v>500000</v>
      </c>
      <c r="M11" s="82"/>
      <c r="N11" s="82"/>
      <c r="O11" s="82"/>
      <c r="P11" s="82"/>
      <c r="Q11" s="82"/>
      <c r="R11" s="82"/>
      <c r="S11" s="82">
        <v>700000</v>
      </c>
      <c r="T11" s="82"/>
      <c r="U11" s="82"/>
      <c r="V11" s="82"/>
      <c r="W11" s="82"/>
      <c r="X11" s="82"/>
      <c r="Y11" s="82"/>
      <c r="Z11" t="s">
        <v>43</v>
      </c>
    </row>
    <row r="12" spans="1:26" ht="22.05" customHeight="1" x14ac:dyDescent="0.45">
      <c r="A12" s="13"/>
      <c r="B12" s="94" t="s">
        <v>52</v>
      </c>
      <c r="C12" s="94"/>
      <c r="D12" s="95"/>
      <c r="E12" s="82">
        <v>1500000</v>
      </c>
      <c r="F12" s="82"/>
      <c r="G12" s="82"/>
      <c r="H12" s="82"/>
      <c r="I12" s="82"/>
      <c r="J12" s="82"/>
      <c r="K12" s="82"/>
      <c r="L12" s="82">
        <v>1500000</v>
      </c>
      <c r="M12" s="82"/>
      <c r="N12" s="82"/>
      <c r="O12" s="82"/>
      <c r="P12" s="82"/>
      <c r="Q12" s="82"/>
      <c r="R12" s="82"/>
      <c r="S12" s="82">
        <v>1000000</v>
      </c>
      <c r="T12" s="82"/>
      <c r="U12" s="82"/>
      <c r="V12" s="82"/>
      <c r="W12" s="82"/>
      <c r="X12" s="82"/>
      <c r="Y12" s="82"/>
      <c r="Z12" t="s">
        <v>43</v>
      </c>
    </row>
    <row r="13" spans="1:26" ht="22.05" customHeight="1" x14ac:dyDescent="0.45">
      <c r="A13" s="14"/>
      <c r="B13" s="92" t="s">
        <v>53</v>
      </c>
      <c r="C13" s="92"/>
      <c r="D13" s="93"/>
      <c r="E13" s="83">
        <v>2000000</v>
      </c>
      <c r="F13" s="83"/>
      <c r="G13" s="83"/>
      <c r="H13" s="83"/>
      <c r="I13" s="83"/>
      <c r="J13" s="83"/>
      <c r="K13" s="83"/>
      <c r="L13" s="83">
        <v>400000</v>
      </c>
      <c r="M13" s="83"/>
      <c r="N13" s="83"/>
      <c r="O13" s="83"/>
      <c r="P13" s="83"/>
      <c r="Q13" s="83"/>
      <c r="R13" s="83"/>
      <c r="S13" s="83">
        <v>200000</v>
      </c>
      <c r="T13" s="83"/>
      <c r="U13" s="83"/>
      <c r="V13" s="83"/>
      <c r="W13" s="83"/>
      <c r="X13" s="83"/>
      <c r="Y13" s="83"/>
      <c r="Z13" t="s">
        <v>43</v>
      </c>
    </row>
    <row r="14" spans="1:26" ht="22.05" customHeight="1" x14ac:dyDescent="0.45">
      <c r="A14" s="90" t="s">
        <v>45</v>
      </c>
      <c r="B14" s="90"/>
      <c r="C14" s="90"/>
      <c r="D14" s="90"/>
      <c r="E14" s="89">
        <f>E9-E10</f>
        <v>0</v>
      </c>
      <c r="F14" s="89"/>
      <c r="G14" s="89"/>
      <c r="H14" s="89"/>
      <c r="I14" s="89"/>
      <c r="J14" s="89"/>
      <c r="K14" s="89"/>
      <c r="L14" s="89">
        <f t="shared" ref="L14" si="2">L9-L10</f>
        <v>100000</v>
      </c>
      <c r="M14" s="89"/>
      <c r="N14" s="89"/>
      <c r="O14" s="89"/>
      <c r="P14" s="89"/>
      <c r="Q14" s="89"/>
      <c r="R14" s="89"/>
      <c r="S14" s="89">
        <f t="shared" ref="S14" si="3">S9-S10</f>
        <v>100000</v>
      </c>
      <c r="T14" s="89"/>
      <c r="U14" s="89"/>
      <c r="V14" s="89"/>
      <c r="W14" s="89"/>
      <c r="X14" s="89"/>
      <c r="Y14" s="89"/>
      <c r="Z14" t="s">
        <v>43</v>
      </c>
    </row>
    <row r="15" spans="1:26" ht="48" customHeight="1" x14ac:dyDescent="0.45">
      <c r="A15" s="102" t="s">
        <v>141</v>
      </c>
      <c r="B15" s="103"/>
      <c r="C15" s="103"/>
      <c r="D15" s="103"/>
      <c r="E15" s="84">
        <f>ROUNDUP(E16/E17,1)</f>
        <v>7.5</v>
      </c>
      <c r="F15" s="84"/>
      <c r="G15" s="84"/>
      <c r="H15" s="84"/>
      <c r="I15" s="84"/>
      <c r="J15" s="84"/>
      <c r="K15" s="84"/>
      <c r="L15" s="140">
        <f>ROUNDUP(L16/L17,1)</f>
        <v>7.5</v>
      </c>
      <c r="M15" s="141"/>
      <c r="N15" s="141"/>
      <c r="O15" s="141"/>
      <c r="P15" s="141"/>
      <c r="Q15" s="141"/>
      <c r="R15" s="142"/>
      <c r="S15" s="140">
        <f>ROUNDUP(S16/S17,1)</f>
        <v>6</v>
      </c>
      <c r="T15" s="141"/>
      <c r="U15" s="141"/>
      <c r="V15" s="141"/>
      <c r="W15" s="141"/>
      <c r="X15" s="141"/>
      <c r="Y15" s="142"/>
      <c r="Z15" t="s">
        <v>83</v>
      </c>
    </row>
    <row r="16" spans="1:26" ht="22.05" customHeight="1" x14ac:dyDescent="0.45">
      <c r="A16" s="104"/>
      <c r="B16" s="99" t="s">
        <v>81</v>
      </c>
      <c r="C16" s="100"/>
      <c r="D16" s="101"/>
      <c r="E16" s="88">
        <v>1500</v>
      </c>
      <c r="F16" s="88"/>
      <c r="G16" s="88"/>
      <c r="H16" s="88"/>
      <c r="I16" s="88"/>
      <c r="J16" s="88"/>
      <c r="K16" s="88"/>
      <c r="L16" s="88">
        <v>1500</v>
      </c>
      <c r="M16" s="88"/>
      <c r="N16" s="88"/>
      <c r="O16" s="88"/>
      <c r="P16" s="88"/>
      <c r="Q16" s="88"/>
      <c r="R16" s="88"/>
      <c r="S16" s="88">
        <v>1200</v>
      </c>
      <c r="T16" s="88"/>
      <c r="U16" s="88"/>
      <c r="V16" s="88"/>
      <c r="W16" s="88"/>
      <c r="X16" s="88"/>
      <c r="Y16" s="88"/>
    </row>
    <row r="17" spans="1:26" ht="22.05" customHeight="1" x14ac:dyDescent="0.45">
      <c r="A17" s="105"/>
      <c r="B17" s="99" t="s">
        <v>82</v>
      </c>
      <c r="C17" s="100"/>
      <c r="D17" s="101"/>
      <c r="E17" s="85">
        <v>200</v>
      </c>
      <c r="F17" s="86"/>
      <c r="G17" s="86"/>
      <c r="H17" s="86"/>
      <c r="I17" s="86"/>
      <c r="J17" s="86"/>
      <c r="K17" s="87"/>
      <c r="L17" s="88">
        <v>200</v>
      </c>
      <c r="M17" s="88"/>
      <c r="N17" s="88"/>
      <c r="O17" s="88"/>
      <c r="P17" s="88"/>
      <c r="Q17" s="88"/>
      <c r="R17" s="88"/>
      <c r="S17" s="88">
        <v>200</v>
      </c>
      <c r="T17" s="88"/>
      <c r="U17" s="88"/>
      <c r="V17" s="88"/>
      <c r="W17" s="88"/>
      <c r="X17" s="88"/>
      <c r="Y17" s="88"/>
    </row>
    <row r="18" spans="1:26" ht="22.05" customHeight="1" x14ac:dyDescent="0.45">
      <c r="A18" s="106" t="s">
        <v>84</v>
      </c>
      <c r="B18" s="106"/>
      <c r="C18" s="106"/>
      <c r="D18" s="106"/>
      <c r="E18" s="88">
        <v>12</v>
      </c>
      <c r="F18" s="88"/>
      <c r="G18" s="88"/>
      <c r="H18" s="88"/>
      <c r="I18" s="88"/>
      <c r="J18" s="88"/>
      <c r="K18" s="88"/>
      <c r="L18" s="88">
        <v>12</v>
      </c>
      <c r="M18" s="88"/>
      <c r="N18" s="88"/>
      <c r="O18" s="88"/>
      <c r="P18" s="88"/>
      <c r="Q18" s="88"/>
      <c r="R18" s="88"/>
      <c r="S18" s="88">
        <v>12</v>
      </c>
      <c r="T18" s="88"/>
      <c r="U18" s="88"/>
      <c r="V18" s="88"/>
      <c r="W18" s="88"/>
      <c r="X18" s="88"/>
      <c r="Y18" s="88"/>
    </row>
    <row r="19" spans="1:26" ht="22.05" customHeight="1" x14ac:dyDescent="0.45">
      <c r="A19" s="90" t="s">
        <v>66</v>
      </c>
      <c r="B19" s="90"/>
      <c r="C19" s="90"/>
      <c r="D19" s="90"/>
      <c r="E19" s="89">
        <f>E12/E15/E18</f>
        <v>16666.666666666668</v>
      </c>
      <c r="F19" s="89"/>
      <c r="G19" s="89"/>
      <c r="H19" s="89"/>
      <c r="I19" s="89"/>
      <c r="J19" s="89"/>
      <c r="K19" s="89"/>
      <c r="L19" s="89">
        <f>L12/L15/L18</f>
        <v>16666.666666666668</v>
      </c>
      <c r="M19" s="89"/>
      <c r="N19" s="89"/>
      <c r="O19" s="89"/>
      <c r="P19" s="89"/>
      <c r="Q19" s="89"/>
      <c r="R19" s="89"/>
      <c r="S19" s="89">
        <f t="shared" ref="S19" si="4">S12/S15/S18</f>
        <v>13888.888888888889</v>
      </c>
      <c r="T19" s="89"/>
      <c r="U19" s="89"/>
      <c r="V19" s="89"/>
      <c r="W19" s="89"/>
      <c r="X19" s="89"/>
      <c r="Y19" s="89"/>
      <c r="Z19" t="s">
        <v>43</v>
      </c>
    </row>
    <row r="20" spans="1:26" ht="22.05" customHeight="1" x14ac:dyDescent="0.45">
      <c r="A20" s="106" t="s">
        <v>87</v>
      </c>
      <c r="B20" s="106"/>
      <c r="C20" s="106"/>
      <c r="D20" s="106"/>
      <c r="E20" s="80">
        <v>7680</v>
      </c>
      <c r="F20" s="80"/>
      <c r="G20" s="80"/>
      <c r="H20" s="80"/>
      <c r="I20" s="80"/>
      <c r="J20" s="80"/>
      <c r="K20" s="80"/>
      <c r="L20" s="80">
        <v>6720</v>
      </c>
      <c r="M20" s="80"/>
      <c r="N20" s="80"/>
      <c r="O20" s="80"/>
      <c r="P20" s="80"/>
      <c r="Q20" s="80"/>
      <c r="R20" s="80"/>
      <c r="S20" s="80">
        <v>4800</v>
      </c>
      <c r="T20" s="80"/>
      <c r="U20" s="80"/>
      <c r="V20" s="80"/>
      <c r="W20" s="80"/>
      <c r="X20" s="80"/>
      <c r="Y20" s="80"/>
      <c r="Z20" t="s">
        <v>88</v>
      </c>
    </row>
    <row r="21" spans="1:26" ht="22.05" customHeight="1" x14ac:dyDescent="0.45">
      <c r="A21" s="90" t="s">
        <v>89</v>
      </c>
      <c r="B21" s="90"/>
      <c r="C21" s="90"/>
      <c r="D21" s="90"/>
      <c r="E21" s="124">
        <f>E12/E20</f>
        <v>195.3125</v>
      </c>
      <c r="F21" s="124"/>
      <c r="G21" s="124"/>
      <c r="H21" s="124"/>
      <c r="I21" s="124"/>
      <c r="J21" s="124"/>
      <c r="K21" s="124"/>
      <c r="L21" s="124">
        <f>L12/L20</f>
        <v>223.21428571428572</v>
      </c>
      <c r="M21" s="124"/>
      <c r="N21" s="124"/>
      <c r="O21" s="124"/>
      <c r="P21" s="124"/>
      <c r="Q21" s="124"/>
      <c r="R21" s="124"/>
      <c r="S21" s="124">
        <f t="shared" ref="S21" si="5">S12/S20</f>
        <v>208.33333333333334</v>
      </c>
      <c r="T21" s="124"/>
      <c r="U21" s="124"/>
      <c r="V21" s="124"/>
      <c r="W21" s="124"/>
      <c r="X21" s="124"/>
      <c r="Y21" s="124"/>
      <c r="Z21" t="s">
        <v>43</v>
      </c>
    </row>
    <row r="22" spans="1:26" ht="22.05" customHeight="1" x14ac:dyDescent="0.45">
      <c r="A22" s="131" t="s">
        <v>56</v>
      </c>
      <c r="B22" s="132"/>
      <c r="C22" s="132"/>
      <c r="D22" s="133"/>
      <c r="E22" s="128" t="s">
        <v>58</v>
      </c>
      <c r="F22" s="129"/>
      <c r="G22" s="129"/>
      <c r="H22" s="129"/>
      <c r="I22" s="129"/>
      <c r="J22" s="130"/>
      <c r="K22" s="16">
        <v>3</v>
      </c>
      <c r="L22" s="128" t="s">
        <v>58</v>
      </c>
      <c r="M22" s="129"/>
      <c r="N22" s="129"/>
      <c r="O22" s="129"/>
      <c r="P22" s="129"/>
      <c r="Q22" s="130"/>
      <c r="R22" s="16">
        <v>5</v>
      </c>
      <c r="S22" s="128" t="s">
        <v>58</v>
      </c>
      <c r="T22" s="129"/>
      <c r="U22" s="129"/>
      <c r="V22" s="129"/>
      <c r="W22" s="129"/>
      <c r="X22" s="130"/>
      <c r="Y22" s="16">
        <v>3</v>
      </c>
    </row>
    <row r="23" spans="1:26" ht="22.05" customHeight="1" x14ac:dyDescent="0.45">
      <c r="A23" s="134"/>
      <c r="B23" s="135"/>
      <c r="C23" s="135"/>
      <c r="D23" s="136"/>
      <c r="E23" s="128" t="s">
        <v>59</v>
      </c>
      <c r="F23" s="129"/>
      <c r="G23" s="129"/>
      <c r="H23" s="129"/>
      <c r="I23" s="129"/>
      <c r="J23" s="130"/>
      <c r="K23" s="16">
        <v>3</v>
      </c>
      <c r="L23" s="128" t="s">
        <v>59</v>
      </c>
      <c r="M23" s="129"/>
      <c r="N23" s="129"/>
      <c r="O23" s="129"/>
      <c r="P23" s="129"/>
      <c r="Q23" s="130"/>
      <c r="R23" s="16">
        <v>4</v>
      </c>
      <c r="S23" s="128" t="s">
        <v>59</v>
      </c>
      <c r="T23" s="129"/>
      <c r="U23" s="129"/>
      <c r="V23" s="129"/>
      <c r="W23" s="129"/>
      <c r="X23" s="130"/>
      <c r="Y23" s="16">
        <v>4</v>
      </c>
    </row>
    <row r="24" spans="1:26" ht="22.05" customHeight="1" x14ac:dyDescent="0.45">
      <c r="A24" s="137"/>
      <c r="B24" s="138"/>
      <c r="C24" s="138"/>
      <c r="D24" s="139"/>
      <c r="E24" s="128" t="s">
        <v>60</v>
      </c>
      <c r="F24" s="129"/>
      <c r="G24" s="129"/>
      <c r="H24" s="129"/>
      <c r="I24" s="129"/>
      <c r="J24" s="130"/>
      <c r="K24" s="16">
        <v>3</v>
      </c>
      <c r="L24" s="128" t="s">
        <v>60</v>
      </c>
      <c r="M24" s="129"/>
      <c r="N24" s="129"/>
      <c r="O24" s="129"/>
      <c r="P24" s="129"/>
      <c r="Q24" s="130"/>
      <c r="R24" s="16">
        <v>3</v>
      </c>
      <c r="S24" s="128" t="s">
        <v>60</v>
      </c>
      <c r="T24" s="129"/>
      <c r="U24" s="129"/>
      <c r="V24" s="129"/>
      <c r="W24" s="129"/>
      <c r="X24" s="130"/>
      <c r="Y24" s="16">
        <v>3</v>
      </c>
    </row>
    <row r="25" spans="1:26" ht="22.05" customHeight="1" x14ac:dyDescent="0.45">
      <c r="A25" s="131" t="s">
        <v>57</v>
      </c>
      <c r="B25" s="132"/>
      <c r="C25" s="132"/>
      <c r="D25" s="133"/>
      <c r="E25" s="128" t="s">
        <v>73</v>
      </c>
      <c r="F25" s="129"/>
      <c r="G25" s="129"/>
      <c r="H25" s="129"/>
      <c r="I25" s="129"/>
      <c r="J25" s="130"/>
      <c r="K25" s="16">
        <v>4</v>
      </c>
      <c r="L25" s="128" t="s">
        <v>73</v>
      </c>
      <c r="M25" s="129"/>
      <c r="N25" s="129"/>
      <c r="O25" s="129"/>
      <c r="P25" s="129"/>
      <c r="Q25" s="130"/>
      <c r="R25" s="16">
        <v>4</v>
      </c>
      <c r="S25" s="128" t="s">
        <v>73</v>
      </c>
      <c r="T25" s="129"/>
      <c r="U25" s="129"/>
      <c r="V25" s="129"/>
      <c r="W25" s="129"/>
      <c r="X25" s="130"/>
      <c r="Y25" s="16">
        <v>3</v>
      </c>
    </row>
    <row r="26" spans="1:26" ht="22.05" customHeight="1" x14ac:dyDescent="0.45">
      <c r="A26" s="134"/>
      <c r="B26" s="135"/>
      <c r="C26" s="135"/>
      <c r="D26" s="136"/>
      <c r="E26" s="128" t="s">
        <v>74</v>
      </c>
      <c r="F26" s="129"/>
      <c r="G26" s="129"/>
      <c r="H26" s="129"/>
      <c r="I26" s="129"/>
      <c r="J26" s="130"/>
      <c r="K26" s="16">
        <v>3</v>
      </c>
      <c r="L26" s="128" t="s">
        <v>74</v>
      </c>
      <c r="M26" s="129"/>
      <c r="N26" s="129"/>
      <c r="O26" s="129"/>
      <c r="P26" s="129"/>
      <c r="Q26" s="130"/>
      <c r="R26" s="16">
        <v>3</v>
      </c>
      <c r="S26" s="128" t="s">
        <v>74</v>
      </c>
      <c r="T26" s="129"/>
      <c r="U26" s="129"/>
      <c r="V26" s="129"/>
      <c r="W26" s="129"/>
      <c r="X26" s="130"/>
      <c r="Y26" s="16">
        <v>3</v>
      </c>
    </row>
    <row r="27" spans="1:26" ht="22.05" customHeight="1" x14ac:dyDescent="0.45">
      <c r="A27" s="137"/>
      <c r="B27" s="138"/>
      <c r="C27" s="138"/>
      <c r="D27" s="139"/>
      <c r="E27" s="128" t="s">
        <v>75</v>
      </c>
      <c r="F27" s="129"/>
      <c r="G27" s="129"/>
      <c r="H27" s="129"/>
      <c r="I27" s="129"/>
      <c r="J27" s="130"/>
      <c r="K27" s="16">
        <v>4</v>
      </c>
      <c r="L27" s="128" t="s">
        <v>75</v>
      </c>
      <c r="M27" s="129"/>
      <c r="N27" s="129"/>
      <c r="O27" s="129"/>
      <c r="P27" s="129"/>
      <c r="Q27" s="130"/>
      <c r="R27" s="16">
        <v>5</v>
      </c>
      <c r="S27" s="128" t="s">
        <v>75</v>
      </c>
      <c r="T27" s="129"/>
      <c r="U27" s="129"/>
      <c r="V27" s="129"/>
      <c r="W27" s="129"/>
      <c r="X27" s="130"/>
      <c r="Y27" s="16">
        <v>3</v>
      </c>
    </row>
    <row r="28" spans="1:26" ht="22.05" customHeight="1" x14ac:dyDescent="0.45">
      <c r="A28" s="154" t="s">
        <v>64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6"/>
    </row>
    <row r="29" spans="1:26" ht="51.6" customHeight="1" x14ac:dyDescent="0.45">
      <c r="A29" s="96" t="s">
        <v>61</v>
      </c>
      <c r="B29" s="96"/>
      <c r="C29" s="96"/>
      <c r="D29" s="96"/>
      <c r="E29" s="81" t="s">
        <v>132</v>
      </c>
      <c r="F29" s="149"/>
      <c r="G29" s="149"/>
      <c r="H29" s="149"/>
      <c r="I29" s="149"/>
      <c r="J29" s="149"/>
      <c r="K29" s="149"/>
      <c r="L29" s="81" t="s">
        <v>133</v>
      </c>
      <c r="M29" s="149"/>
      <c r="N29" s="149"/>
      <c r="O29" s="149"/>
      <c r="P29" s="149"/>
      <c r="Q29" s="149"/>
      <c r="R29" s="149"/>
      <c r="S29" s="81" t="s">
        <v>134</v>
      </c>
      <c r="T29" s="81"/>
      <c r="U29" s="150"/>
      <c r="V29" s="81"/>
      <c r="W29" s="81"/>
      <c r="X29" s="81"/>
      <c r="Y29" s="81"/>
    </row>
    <row r="30" spans="1:26" ht="73.8" customHeight="1" x14ac:dyDescent="0.45">
      <c r="A30" s="151" t="s">
        <v>62</v>
      </c>
      <c r="B30" s="151"/>
      <c r="C30" s="151"/>
      <c r="D30" s="151"/>
      <c r="E30" s="81" t="s">
        <v>135</v>
      </c>
      <c r="F30" s="152"/>
      <c r="G30" s="152"/>
      <c r="H30" s="152"/>
      <c r="I30" s="152"/>
      <c r="J30" s="152"/>
      <c r="K30" s="152"/>
      <c r="L30" s="153" t="s">
        <v>136</v>
      </c>
      <c r="M30" s="152"/>
      <c r="N30" s="152"/>
      <c r="O30" s="152"/>
      <c r="P30" s="152"/>
      <c r="Q30" s="152"/>
      <c r="R30" s="152"/>
      <c r="S30" s="153" t="s">
        <v>137</v>
      </c>
      <c r="T30" s="152"/>
      <c r="U30" s="149"/>
      <c r="V30" s="149"/>
      <c r="W30" s="149"/>
      <c r="X30" s="149"/>
      <c r="Y30" s="149"/>
    </row>
    <row r="31" spans="1:26" ht="10.050000000000001" customHeight="1" x14ac:dyDescent="0.4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6" ht="19.95" customHeight="1" x14ac:dyDescent="0.45">
      <c r="A32" s="12" t="s">
        <v>63</v>
      </c>
      <c r="B32" s="12"/>
      <c r="C32" s="12"/>
      <c r="D32" s="12"/>
      <c r="E32" s="12"/>
      <c r="F32" s="17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6" ht="19.95" customHeight="1" x14ac:dyDescent="0.45">
      <c r="A33" s="90"/>
      <c r="B33" s="90"/>
      <c r="C33" s="90"/>
      <c r="D33" s="90"/>
      <c r="E33" s="91" t="s">
        <v>77</v>
      </c>
      <c r="F33" s="91"/>
      <c r="G33" s="91"/>
      <c r="H33" s="91"/>
      <c r="I33" s="91"/>
      <c r="J33" s="91"/>
      <c r="K33" s="91"/>
      <c r="L33" s="91" t="s">
        <v>78</v>
      </c>
      <c r="M33" s="91"/>
      <c r="N33" s="91"/>
      <c r="O33" s="91"/>
      <c r="P33" s="91"/>
      <c r="Q33" s="91"/>
      <c r="R33" s="91"/>
      <c r="S33" s="91" t="s">
        <v>79</v>
      </c>
      <c r="T33" s="91"/>
      <c r="U33" s="91"/>
      <c r="V33" s="91"/>
      <c r="W33" s="91"/>
      <c r="X33" s="91"/>
      <c r="Y33" s="91"/>
    </row>
    <row r="34" spans="1:26" ht="22.05" customHeight="1" x14ac:dyDescent="0.45">
      <c r="A34" s="90" t="s">
        <v>42</v>
      </c>
      <c r="B34" s="90"/>
      <c r="C34" s="90"/>
      <c r="D34" s="90"/>
      <c r="E34" s="125">
        <f>SUM(E9:Y9)</f>
        <v>8000000</v>
      </c>
      <c r="F34" s="125"/>
      <c r="G34" s="125"/>
      <c r="H34" s="125"/>
      <c r="I34" s="125"/>
      <c r="J34" s="125"/>
      <c r="K34" s="125"/>
      <c r="L34" s="80">
        <v>9000000</v>
      </c>
      <c r="M34" s="80"/>
      <c r="N34" s="80"/>
      <c r="O34" s="80"/>
      <c r="P34" s="80"/>
      <c r="Q34" s="80"/>
      <c r="R34" s="80"/>
      <c r="S34" s="80">
        <v>10000000</v>
      </c>
      <c r="T34" s="80"/>
      <c r="U34" s="80"/>
      <c r="V34" s="80"/>
      <c r="W34" s="80"/>
      <c r="X34" s="80"/>
      <c r="Y34" s="80"/>
      <c r="Z34" t="s">
        <v>43</v>
      </c>
    </row>
    <row r="35" spans="1:26" ht="22.05" customHeight="1" x14ac:dyDescent="0.45">
      <c r="A35" s="111" t="s">
        <v>85</v>
      </c>
      <c r="B35" s="112"/>
      <c r="C35" s="112"/>
      <c r="D35" s="113"/>
      <c r="E35" s="127">
        <f>SUM(E12:Y12)</f>
        <v>4000000</v>
      </c>
      <c r="F35" s="127"/>
      <c r="G35" s="127"/>
      <c r="H35" s="127"/>
      <c r="I35" s="127"/>
      <c r="J35" s="127"/>
      <c r="K35" s="127"/>
      <c r="L35" s="126">
        <v>4800000</v>
      </c>
      <c r="M35" s="126"/>
      <c r="N35" s="126"/>
      <c r="O35" s="126"/>
      <c r="P35" s="126"/>
      <c r="Q35" s="126"/>
      <c r="R35" s="126"/>
      <c r="S35" s="126">
        <v>5520000</v>
      </c>
      <c r="T35" s="126"/>
      <c r="U35" s="126"/>
      <c r="V35" s="126"/>
      <c r="W35" s="126"/>
      <c r="X35" s="126"/>
      <c r="Y35" s="126"/>
      <c r="Z35" t="s">
        <v>43</v>
      </c>
    </row>
    <row r="36" spans="1:26" ht="48" customHeight="1" x14ac:dyDescent="0.45">
      <c r="A36" s="102" t="s">
        <v>80</v>
      </c>
      <c r="B36" s="103"/>
      <c r="C36" s="103"/>
      <c r="D36" s="103"/>
      <c r="E36" s="84">
        <f>ROUNDUP(E37/E38,1)</f>
        <v>21</v>
      </c>
      <c r="F36" s="84"/>
      <c r="G36" s="84"/>
      <c r="H36" s="84"/>
      <c r="I36" s="84"/>
      <c r="J36" s="84"/>
      <c r="K36" s="84"/>
      <c r="L36" s="84">
        <f>ROUNDUP(L37/L38,1)</f>
        <v>21</v>
      </c>
      <c r="M36" s="84"/>
      <c r="N36" s="84"/>
      <c r="O36" s="84"/>
      <c r="P36" s="84"/>
      <c r="Q36" s="84"/>
      <c r="R36" s="84"/>
      <c r="S36" s="84">
        <f>ROUNDUP(S37/S38,1)</f>
        <v>21</v>
      </c>
      <c r="T36" s="84"/>
      <c r="U36" s="84"/>
      <c r="V36" s="84"/>
      <c r="W36" s="84"/>
      <c r="X36" s="84"/>
      <c r="Y36" s="84"/>
      <c r="Z36" t="s">
        <v>83</v>
      </c>
    </row>
    <row r="37" spans="1:26" ht="22.05" customHeight="1" x14ac:dyDescent="0.45">
      <c r="A37" s="104"/>
      <c r="B37" s="99" t="s">
        <v>81</v>
      </c>
      <c r="C37" s="100"/>
      <c r="D37" s="101"/>
      <c r="E37" s="88">
        <v>4200</v>
      </c>
      <c r="F37" s="88"/>
      <c r="G37" s="88"/>
      <c r="H37" s="88"/>
      <c r="I37" s="88"/>
      <c r="J37" s="88"/>
      <c r="K37" s="88"/>
      <c r="L37" s="88">
        <v>4200</v>
      </c>
      <c r="M37" s="88"/>
      <c r="N37" s="88"/>
      <c r="O37" s="88"/>
      <c r="P37" s="88"/>
      <c r="Q37" s="88"/>
      <c r="R37" s="88"/>
      <c r="S37" s="88">
        <v>4200</v>
      </c>
      <c r="T37" s="88"/>
      <c r="U37" s="88"/>
      <c r="V37" s="88"/>
      <c r="W37" s="88"/>
      <c r="X37" s="88"/>
      <c r="Y37" s="88"/>
    </row>
    <row r="38" spans="1:26" ht="22.05" customHeight="1" x14ac:dyDescent="0.45">
      <c r="A38" s="105"/>
      <c r="B38" s="99" t="s">
        <v>82</v>
      </c>
      <c r="C38" s="100"/>
      <c r="D38" s="101"/>
      <c r="E38" s="85">
        <v>200</v>
      </c>
      <c r="F38" s="86"/>
      <c r="G38" s="86"/>
      <c r="H38" s="86"/>
      <c r="I38" s="86"/>
      <c r="J38" s="86"/>
      <c r="K38" s="87"/>
      <c r="L38" s="88">
        <v>200</v>
      </c>
      <c r="M38" s="88"/>
      <c r="N38" s="88"/>
      <c r="O38" s="88"/>
      <c r="P38" s="88"/>
      <c r="Q38" s="88"/>
      <c r="R38" s="88"/>
      <c r="S38" s="88">
        <v>200</v>
      </c>
      <c r="T38" s="88"/>
      <c r="U38" s="88"/>
      <c r="V38" s="88"/>
      <c r="W38" s="88"/>
      <c r="X38" s="88"/>
      <c r="Y38" s="88"/>
    </row>
    <row r="39" spans="1:26" ht="22.05" customHeight="1" x14ac:dyDescent="0.45">
      <c r="A39" s="106" t="s">
        <v>84</v>
      </c>
      <c r="B39" s="106"/>
      <c r="C39" s="106"/>
      <c r="D39" s="106"/>
      <c r="E39" s="88">
        <v>12</v>
      </c>
      <c r="F39" s="88"/>
      <c r="G39" s="88"/>
      <c r="H39" s="88"/>
      <c r="I39" s="88"/>
      <c r="J39" s="88"/>
      <c r="K39" s="88"/>
      <c r="L39" s="88">
        <v>12</v>
      </c>
      <c r="M39" s="88"/>
      <c r="N39" s="88"/>
      <c r="O39" s="88"/>
      <c r="P39" s="88"/>
      <c r="Q39" s="88"/>
      <c r="R39" s="88"/>
      <c r="S39" s="88">
        <v>12</v>
      </c>
      <c r="T39" s="88"/>
      <c r="U39" s="88"/>
      <c r="V39" s="88"/>
      <c r="W39" s="88"/>
      <c r="X39" s="88"/>
      <c r="Y39" s="88"/>
    </row>
    <row r="40" spans="1:26" ht="22.05" customHeight="1" x14ac:dyDescent="0.45">
      <c r="A40" s="90" t="s">
        <v>66</v>
      </c>
      <c r="B40" s="90"/>
      <c r="C40" s="90"/>
      <c r="D40" s="90"/>
      <c r="E40" s="160">
        <f>E35/E36/E39</f>
        <v>15873.015873015873</v>
      </c>
      <c r="F40" s="160"/>
      <c r="G40" s="160"/>
      <c r="H40" s="160"/>
      <c r="I40" s="160"/>
      <c r="J40" s="161"/>
      <c r="K40" s="161"/>
      <c r="L40" s="160">
        <f t="shared" ref="L40" si="6">L35/L36/L39</f>
        <v>19047.61904761905</v>
      </c>
      <c r="M40" s="160"/>
      <c r="N40" s="160"/>
      <c r="O40" s="160"/>
      <c r="P40" s="160"/>
      <c r="Q40" s="161"/>
      <c r="R40" s="161"/>
      <c r="S40" s="160">
        <f t="shared" ref="S40" si="7">S35/S36/S39</f>
        <v>21904.761904761905</v>
      </c>
      <c r="T40" s="160"/>
      <c r="U40" s="160"/>
      <c r="V40" s="160"/>
      <c r="W40" s="160"/>
      <c r="X40" s="161"/>
      <c r="Y40" s="161"/>
      <c r="Z40" t="s">
        <v>43</v>
      </c>
    </row>
    <row r="41" spans="1:26" ht="22.05" customHeight="1" x14ac:dyDescent="0.45">
      <c r="A41" s="106" t="s">
        <v>87</v>
      </c>
      <c r="B41" s="106"/>
      <c r="C41" s="106"/>
      <c r="D41" s="106"/>
      <c r="E41" s="163">
        <v>19200</v>
      </c>
      <c r="F41" s="163"/>
      <c r="G41" s="163"/>
      <c r="H41" s="163"/>
      <c r="I41" s="163"/>
      <c r="J41" s="164"/>
      <c r="K41" s="164"/>
      <c r="L41" s="83">
        <v>19200</v>
      </c>
      <c r="M41" s="83"/>
      <c r="N41" s="83"/>
      <c r="O41" s="83"/>
      <c r="P41" s="83"/>
      <c r="Q41" s="83"/>
      <c r="R41" s="83"/>
      <c r="S41" s="83">
        <v>19200</v>
      </c>
      <c r="T41" s="83"/>
      <c r="U41" s="83"/>
      <c r="V41" s="83"/>
      <c r="W41" s="83"/>
      <c r="X41" s="83"/>
      <c r="Y41" s="83"/>
      <c r="Z41" t="s">
        <v>88</v>
      </c>
    </row>
    <row r="42" spans="1:26" ht="22.05" customHeight="1" x14ac:dyDescent="0.45">
      <c r="A42" s="90" t="s">
        <v>89</v>
      </c>
      <c r="B42" s="90"/>
      <c r="C42" s="90"/>
      <c r="D42" s="90"/>
      <c r="E42" s="124">
        <f>E35/E41</f>
        <v>208.33333333333334</v>
      </c>
      <c r="F42" s="124"/>
      <c r="G42" s="124"/>
      <c r="H42" s="124"/>
      <c r="I42" s="124"/>
      <c r="J42" s="124"/>
      <c r="K42" s="124"/>
      <c r="L42" s="124">
        <f t="shared" ref="L42" si="8">L35/L41</f>
        <v>250</v>
      </c>
      <c r="M42" s="124"/>
      <c r="N42" s="124"/>
      <c r="O42" s="124"/>
      <c r="P42" s="124"/>
      <c r="Q42" s="124"/>
      <c r="R42" s="124"/>
      <c r="S42" s="124">
        <f t="shared" ref="S42" si="9">S35/S41</f>
        <v>287.5</v>
      </c>
      <c r="T42" s="124"/>
      <c r="U42" s="124"/>
      <c r="V42" s="124"/>
      <c r="W42" s="124"/>
      <c r="X42" s="124"/>
      <c r="Y42" s="124"/>
      <c r="Z42" t="s">
        <v>43</v>
      </c>
    </row>
    <row r="43" spans="1:26" ht="22.05" customHeight="1" x14ac:dyDescent="0.45">
      <c r="A43" s="157" t="s">
        <v>86</v>
      </c>
      <c r="B43" s="158"/>
      <c r="C43" s="158"/>
      <c r="D43" s="159"/>
      <c r="E43" s="160">
        <v>22000</v>
      </c>
      <c r="F43" s="160"/>
      <c r="G43" s="160"/>
      <c r="H43" s="160"/>
      <c r="I43" s="160"/>
      <c r="J43" s="161"/>
      <c r="K43" s="161"/>
      <c r="L43" s="160">
        <v>24000</v>
      </c>
      <c r="M43" s="160"/>
      <c r="N43" s="160"/>
      <c r="O43" s="160"/>
      <c r="P43" s="160"/>
      <c r="Q43" s="161"/>
      <c r="R43" s="161"/>
      <c r="S43" s="160">
        <v>25000</v>
      </c>
      <c r="T43" s="160"/>
      <c r="U43" s="160"/>
      <c r="V43" s="160"/>
      <c r="W43" s="160"/>
      <c r="X43" s="161"/>
      <c r="Y43" s="161"/>
      <c r="Z43" t="s">
        <v>43</v>
      </c>
    </row>
    <row r="44" spans="1:26" ht="73.8" customHeight="1" x14ac:dyDescent="0.45">
      <c r="A44" s="162" t="s">
        <v>65</v>
      </c>
      <c r="B44" s="162"/>
      <c r="C44" s="162"/>
      <c r="D44" s="162"/>
      <c r="E44" s="110" t="s">
        <v>54</v>
      </c>
      <c r="F44" s="110"/>
      <c r="G44" s="110"/>
      <c r="H44" s="110"/>
      <c r="I44" s="110"/>
      <c r="J44" s="110"/>
      <c r="K44" s="110"/>
      <c r="L44" s="81" t="s">
        <v>138</v>
      </c>
      <c r="M44" s="149"/>
      <c r="N44" s="149"/>
      <c r="O44" s="149"/>
      <c r="P44" s="149"/>
      <c r="Q44" s="149"/>
      <c r="R44" s="149"/>
      <c r="S44" s="81" t="s">
        <v>139</v>
      </c>
      <c r="T44" s="149"/>
      <c r="U44" s="149"/>
      <c r="V44" s="149"/>
      <c r="W44" s="149"/>
      <c r="X44" s="149"/>
      <c r="Y44" s="149"/>
    </row>
  </sheetData>
  <mergeCells count="138">
    <mergeCell ref="L23:Q23"/>
    <mergeCell ref="L24:Q24"/>
    <mergeCell ref="L25:Q25"/>
    <mergeCell ref="L26:Q26"/>
    <mergeCell ref="L27:Q27"/>
    <mergeCell ref="A20:D20"/>
    <mergeCell ref="E20:K20"/>
    <mergeCell ref="L20:R20"/>
    <mergeCell ref="S20:Y20"/>
    <mergeCell ref="A21:D21"/>
    <mergeCell ref="E21:K21"/>
    <mergeCell ref="L21:R21"/>
    <mergeCell ref="S21:Y21"/>
    <mergeCell ref="A39:D39"/>
    <mergeCell ref="E39:K39"/>
    <mergeCell ref="A43:D43"/>
    <mergeCell ref="E43:K43"/>
    <mergeCell ref="L43:R43"/>
    <mergeCell ref="S43:Y43"/>
    <mergeCell ref="A44:D44"/>
    <mergeCell ref="E44:K44"/>
    <mergeCell ref="L44:R44"/>
    <mergeCell ref="S44:Y44"/>
    <mergeCell ref="L39:R39"/>
    <mergeCell ref="S39:Y39"/>
    <mergeCell ref="A40:D40"/>
    <mergeCell ref="E40:K40"/>
    <mergeCell ref="L40:R40"/>
    <mergeCell ref="S40:Y40"/>
    <mergeCell ref="A41:D41"/>
    <mergeCell ref="E41:K41"/>
    <mergeCell ref="L41:R41"/>
    <mergeCell ref="S41:Y41"/>
    <mergeCell ref="A42:D42"/>
    <mergeCell ref="E42:K42"/>
    <mergeCell ref="L42:R42"/>
    <mergeCell ref="S42:Y42"/>
    <mergeCell ref="S36:Y36"/>
    <mergeCell ref="A37:A38"/>
    <mergeCell ref="B37:D37"/>
    <mergeCell ref="E37:K37"/>
    <mergeCell ref="L37:R37"/>
    <mergeCell ref="S37:Y37"/>
    <mergeCell ref="B38:D38"/>
    <mergeCell ref="E38:K38"/>
    <mergeCell ref="L38:R38"/>
    <mergeCell ref="S38:Y38"/>
    <mergeCell ref="A36:D36"/>
    <mergeCell ref="E36:K36"/>
    <mergeCell ref="L36:R36"/>
    <mergeCell ref="B13:D13"/>
    <mergeCell ref="E13:K13"/>
    <mergeCell ref="L13:R13"/>
    <mergeCell ref="S13:Y13"/>
    <mergeCell ref="A14:D14"/>
    <mergeCell ref="E14:K14"/>
    <mergeCell ref="L14:R14"/>
    <mergeCell ref="S14:Y14"/>
    <mergeCell ref="A33:D33"/>
    <mergeCell ref="E33:K33"/>
    <mergeCell ref="L33:R33"/>
    <mergeCell ref="S33:Y33"/>
    <mergeCell ref="A29:D29"/>
    <mergeCell ref="E29:K29"/>
    <mergeCell ref="L29:R29"/>
    <mergeCell ref="S29:Y29"/>
    <mergeCell ref="A30:D30"/>
    <mergeCell ref="E30:K30"/>
    <mergeCell ref="L30:R30"/>
    <mergeCell ref="S30:Y30"/>
    <mergeCell ref="E27:J27"/>
    <mergeCell ref="A28:Y28"/>
    <mergeCell ref="S22:X22"/>
    <mergeCell ref="S23:X23"/>
    <mergeCell ref="A10:D10"/>
    <mergeCell ref="E10:K10"/>
    <mergeCell ref="L10:R10"/>
    <mergeCell ref="S10:Y10"/>
    <mergeCell ref="B11:D11"/>
    <mergeCell ref="E11:K11"/>
    <mergeCell ref="L11:R11"/>
    <mergeCell ref="S11:Y11"/>
    <mergeCell ref="B12:D12"/>
    <mergeCell ref="E12:K12"/>
    <mergeCell ref="L12:R12"/>
    <mergeCell ref="S12:Y12"/>
    <mergeCell ref="L1:N1"/>
    <mergeCell ref="O1:Y1"/>
    <mergeCell ref="A8:D8"/>
    <mergeCell ref="E8:K8"/>
    <mergeCell ref="L8:R8"/>
    <mergeCell ref="S8:Y8"/>
    <mergeCell ref="A9:D9"/>
    <mergeCell ref="E9:K9"/>
    <mergeCell ref="L9:R9"/>
    <mergeCell ref="S9:Y9"/>
    <mergeCell ref="A4:Y5"/>
    <mergeCell ref="A15:D15"/>
    <mergeCell ref="E15:K15"/>
    <mergeCell ref="L15:R15"/>
    <mergeCell ref="S15:Y15"/>
    <mergeCell ref="B16:D16"/>
    <mergeCell ref="A16:A17"/>
    <mergeCell ref="A18:D18"/>
    <mergeCell ref="E18:K18"/>
    <mergeCell ref="L18:R18"/>
    <mergeCell ref="S18:Y18"/>
    <mergeCell ref="E17:K17"/>
    <mergeCell ref="L17:R17"/>
    <mergeCell ref="S17:Y17"/>
    <mergeCell ref="B17:D17"/>
    <mergeCell ref="E16:K16"/>
    <mergeCell ref="L16:R16"/>
    <mergeCell ref="S16:Y16"/>
    <mergeCell ref="A19:D19"/>
    <mergeCell ref="E19:K19"/>
    <mergeCell ref="L19:R19"/>
    <mergeCell ref="S19:Y19"/>
    <mergeCell ref="A34:D34"/>
    <mergeCell ref="E34:K34"/>
    <mergeCell ref="L34:R34"/>
    <mergeCell ref="S34:Y34"/>
    <mergeCell ref="A35:D35"/>
    <mergeCell ref="E35:K35"/>
    <mergeCell ref="L35:R35"/>
    <mergeCell ref="S35:Y35"/>
    <mergeCell ref="E23:J23"/>
    <mergeCell ref="E24:J24"/>
    <mergeCell ref="E25:J25"/>
    <mergeCell ref="E26:J26"/>
    <mergeCell ref="A25:D27"/>
    <mergeCell ref="A22:D24"/>
    <mergeCell ref="E22:J22"/>
    <mergeCell ref="S24:X24"/>
    <mergeCell ref="S25:X25"/>
    <mergeCell ref="S26:X26"/>
    <mergeCell ref="S27:X27"/>
    <mergeCell ref="L22:Q22"/>
  </mergeCells>
  <phoneticPr fontId="1"/>
  <pageMargins left="0.7" right="0.7" top="0.75" bottom="0.75" header="0.3" footer="0.3"/>
  <pageSetup paperSize="9" scale="82" orientation="portrait" r:id="rId1"/>
  <rowBreaks count="1" manualBreakCount="1">
    <brk id="3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事業所の概要</vt:lpstr>
      <vt:lpstr>過去の実績・分析</vt:lpstr>
      <vt:lpstr>今後の方針・計画</vt:lpstr>
      <vt:lpstr>過去の実績・分析!Print_Area</vt:lpstr>
      <vt:lpstr>今後の方針・計画!Print_Area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2024-04-18T02:26:07Z</cp:lastPrinted>
  <dcterms:created xsi:type="dcterms:W3CDTF">2021-03-21T08:26:02Z</dcterms:created>
  <dcterms:modified xsi:type="dcterms:W3CDTF">2024-04-19T09:57:30Z</dcterms:modified>
</cp:coreProperties>
</file>