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AF88" i="11" l="1"/>
  <c r="AU63" i="11" l="1"/>
  <c r="AP63" i="11" l="1"/>
  <c r="CR102" i="11"/>
  <c r="AU88" i="11"/>
  <c r="AP88"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35" i="9"/>
  <c r="BW34" i="9"/>
  <c r="U34" i="9"/>
  <c r="U35" i="9" s="1"/>
  <c r="U36" i="9" s="1"/>
  <c r="U37" i="9" s="1"/>
  <c r="C34" i="9"/>
  <c r="BW35" i="9" l="1"/>
  <c r="BW36" i="9" s="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BE34" i="9"/>
  <c r="BE35" i="9" s="1"/>
</calcChain>
</file>

<file path=xl/sharedStrings.xml><?xml version="1.0" encoding="utf-8"?>
<sst xmlns="http://schemas.openxmlformats.org/spreadsheetml/2006/main" count="1060" uniqueCount="572">
  <si>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</si>
  <si>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</si>
  <si>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</si>
  <si>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</si>
  <si>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</si>
  <si>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</si>
  <si>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</si>
  <si>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</si>
  <si>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</si>
  <si>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</si>
  <si>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</si>
  <si>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</si>
  <si>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</si>
  <si>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</si>
  <si>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</si>
  <si>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</si>
  <si>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</si>
  <si>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</si>
  <si>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</si>
  <si>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</si>
  <si>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</si>
  <si>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</si>
  <si>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</si>
  <si>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</si>
  <si>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</si>
  <si>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</si>
  <si>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</si>
  <si>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</si>
  <si>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</si>
  <si>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</si>
  <si>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</si>
  <si>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</si>
  <si>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</si>
  <si>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</si>
  <si>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</si>
  <si>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</si>
  <si>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</si>
  <si>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</si>
  <si>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</si>
  <si>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</si>
  <si>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</si>
  <si>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</si>
  <si>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</si>
  <si>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</si>
  <si>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</si>
  <si>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</si>
  <si>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</si>
  <si>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</si>
  <si>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</si>
  <si>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</si>
  <si>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</si>
  <si>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</si>
  <si>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</si>
  <si>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</si>
  <si>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</si>
  <si>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</si>
  <si>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</si>
  <si>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</si>
  <si>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</si>
  <si>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</si>
  <si>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</si>
  <si>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</si>
  <si>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</si>
  <si>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</si>
  <si>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</si>
  <si>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</si>
  <si>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</si>
  <si>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</si>
  <si>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</si>
  <si>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</si>
  <si>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</si>
  <si>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</si>
  <si>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</si>
  <si>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</si>
  <si>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</si>
  <si>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</si>
  <si>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</si>
  <si>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</si>
  <si>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</si>
  <si>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</si>
  <si>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</si>
  <si>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</si>
  <si>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</si>
  <si>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</si>
  <si>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</si>
  <si>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</si>
  <si>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</si>
  <si>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</si>
  <si>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</si>
  <si>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</si>
  <si>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</si>
  <si>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</si>
  <si>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</si>
  <si>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</si>
  <si>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</si>
  <si>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</si>
  <si>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</si>
  <si>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</si>
  <si>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</si>
  <si>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</si>
  <si>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</si>
  <si>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</si>
  <si>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</si>
  <si>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</si>
  <si>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</si>
  <si>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</si>
  <si>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</si>
  <si>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</si>
  <si>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</si>
  <si>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</si>
  <si>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</si>
  <si>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</si>
  <si>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</si>
  <si>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</si>
  <si>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</si>
  <si>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</si>
  <si>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</si>
  <si>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</si>
  <si>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</si>
  <si>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</si>
  <si>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</si>
  <si>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</si>
  <si>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</si>
  <si>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</si>
  <si>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</si>
  <si>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</si>
  <si>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</si>
  <si>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</si>
  <si>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</si>
  <si>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</si>
  <si>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</si>
  <si>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</si>
  <si>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</si>
  <si>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</si>
  <si>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</si>
  <si>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</si>
  <si>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</si>
  <si>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</si>
  <si>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</si>
  <si>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</si>
  <si>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</si>
  <si>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</si>
  <si>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</si>
  <si>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</si>
  <si>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</si>
  <si>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</si>
  <si>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</si>
  <si>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</si>
  <si>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</si>
  <si>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</si>
  <si>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</si>
  <si>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</si>
  <si>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</si>
  <si>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</si>
  <si>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</si>
  <si>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</si>
  <si>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</si>
  <si>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</si>
  <si>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</si>
  <si>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</si>
  <si>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</si>
  <si>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</si>
  <si>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</si>
  <si>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</si>
  <si>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</si>
  <si>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</si>
  <si>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</si>
  <si>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</si>
  <si>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</si>
  <si>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</si>
  <si>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</si>
  <si>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</si>
  <si>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</si>
  <si>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</si>
  <si>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</si>
  <si>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</si>
  <si>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</si>
  <si>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</si>
  <si>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</si>
  <si>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</si>
  <si>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</si>
  <si>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</si>
  <si>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</si>
  <si>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</si>
  <si>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</si>
  <si>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</si>
  <si>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</si>
  <si>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</si>
  <si>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</si>
  <si>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</si>
  <si>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</si>
  <si>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</si>
  <si>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</si>
  <si>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</si>
  <si>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</si>
  <si>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</si>
  <si>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山梨県韮崎市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</si>
  <si>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</si>
  <si>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</si>
  <si>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</si>
  <si>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</si>
  <si>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</si>
  <si>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</si>
  <si>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</si>
  <si>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</si>
  <si>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</si>
  <si>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</si>
  <si>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</si>
  <si>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</si>
  <si>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</si>
  <si>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</si>
  <si>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</si>
  <si>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</si>
  <si>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</si>
  <si>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</si>
  <si>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</si>
  <si>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</si>
  <si>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</si>
  <si>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</si>
  <si>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</si>
  <si>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</si>
  <si>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</si>
  <si>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</si>
  <si>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</si>
  <si>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</si>
  <si>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</si>
  <si>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</si>
  <si>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</si>
  <si>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</si>
  <si>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</si>
  <si>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</si>
  <si>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</si>
  <si>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</si>
  <si>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</si>
  <si>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</si>
  <si>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</si>
  <si>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</si>
  <si>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</si>
  <si>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</si>
  <si>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</si>
  <si>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</si>
  <si>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</si>
  <si>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</si>
  <si>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</si>
  <si>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</si>
  <si>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</si>
  <si>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</si>
  <si>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</si>
  <si>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</si>
  <si>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</si>
  <si>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</si>
  <si>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</si>
  <si>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</si>
  <si>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</si>
  <si>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</si>
  <si>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</si>
  <si>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</si>
  <si>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</si>
  <si>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</si>
  <si>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</si>
  <si>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</si>
  <si>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</si>
  <si>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</si>
  <si>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</si>
  <si>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</si>
  <si>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</si>
  <si>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</si>
  <si>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</si>
  <si>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</si>
  <si>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</si>
  <si>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</si>
  <si>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</si>
  <si>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</si>
  <si>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</si>
  <si>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</si>
  <si>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</si>
  <si>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</si>
  <si>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</si>
  <si>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</si>
  <si>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</si>
  <si>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</si>
  <si>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</si>
  <si>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</si>
  <si>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</si>
  <si>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</si>
  <si>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</si>
  <si>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</si>
  <si>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</si>
  <si>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</si>
  <si>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</si>
  <si>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</si>
  <si>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</si>
  <si>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</si>
  <si>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</si>
  <si>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</si>
  <si>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</si>
  <si>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</si>
  <si>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</si>
  <si>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</si>
  <si>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</si>
  <si>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</si>
  <si>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</si>
  <si>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</si>
  <si>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</si>
  <si>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</si>
  <si>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</si>
  <si>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</si>
  <si>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</si>
  <si>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</si>
  <si>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</si>
  <si>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</si>
  <si>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</si>
  <si>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</si>
  <si>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</si>
  <si>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</si>
  <si>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</si>
  <si>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</si>
  <si>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</si>
  <si>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</si>
  <si>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</si>
  <si>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</si>
  <si>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</si>
  <si>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</si>
  <si>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</si>
  <si>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</si>
  <si>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</si>
  <si>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</si>
  <si>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</si>
  <si>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</si>
  <si>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</si>
  <si>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</si>
  <si>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</si>
  <si>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</si>
  <si>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</si>
  <si>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</si>
  <si>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</si>
  <si>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</si>
  <si>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</si>
  <si>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</si>
  <si>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</si>
  <si>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</si>
  <si>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</si>
  <si>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</si>
  <si>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</si>
  <si>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</si>
  <si>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</si>
  <si>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山梨県韮崎市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</si>
  <si>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</si>
  <si>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</si>
  <si>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</si>
  <si>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</si>
  <si>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</si>
  <si>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</si>
  <si>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</si>
  <si>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</si>
  <si>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</si>
  <si>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</si>
  <si>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</si>
  <si>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</si>
  <si>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</si>
  <si>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</si>
  <si>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</si>
  <si>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</si>
  <si>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</si>
  <si>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</si>
  <si>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</si>
  <si>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</si>
  <si>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</si>
  <si>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</si>
  <si>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</si>
  <si>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</si>
  <si>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</si>
  <si>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</si>
  <si>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</si>
  <si>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</si>
  <si>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</si>
  <si>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</si>
  <si>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</si>
  <si>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</si>
  <si>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</si>
  <si>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</si>
  <si>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</si>
  <si>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</si>
  <si>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</si>
  <si>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</si>
  <si>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</si>
  <si>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国民健康保険韮崎市立病院事業会計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</si>
  <si>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</si>
  <si>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</si>
  <si>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</si>
  <si>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</si>
  <si>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</si>
  <si>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</si>
  <si>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</si>
  <si>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</si>
  <si>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</si>
  <si>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</si>
  <si>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</si>
  <si>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</si>
  <si>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</si>
  <si>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</si>
  <si>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</si>
  <si>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</si>
  <si>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</si>
  <si>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</si>
  <si>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</si>
  <si>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</si>
  <si>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</si>
  <si>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</si>
  <si>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</si>
  <si>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</si>
  <si>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</si>
  <si>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</si>
  <si>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</si>
  <si>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</si>
  <si>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</si>
  <si>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</si>
  <si>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</si>
  <si>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</si>
  <si>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</si>
  <si>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</si>
  <si>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</si>
  <si>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</si>
  <si>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</si>
  <si>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</si>
  <si>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</si>
  <si>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</si>
  <si>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</si>
  <si>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</si>
  <si>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</si>
  <si>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</si>
  <si>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</si>
  <si>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</si>
  <si>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</si>
  <si>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</si>
  <si>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</si>
  <si>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</si>
  <si>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</si>
  <si>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</si>
  <si>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</si>
  <si>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</si>
  <si>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</si>
  <si>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</si>
  <si>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</si>
  <si>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</si>
  <si>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</si>
  <si>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</si>
  <si>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</si>
  <si>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</si>
  <si>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</si>
  <si>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</si>
  <si>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</si>
  <si>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</si>
  <si>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</si>
  <si>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</si>
  <si>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</si>
  <si>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</si>
  <si>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</si>
  <si>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</si>
  <si>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</si>
  <si>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</si>
  <si>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</si>
  <si>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</si>
  <si>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</si>
  <si>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</si>
  <si>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</si>
  <si>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</si>
  <si>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</si>
  <si>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</si>
  <si>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</si>
  <si>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</si>
  <si>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</si>
  <si>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</si>
  <si>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</si>
  <si>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</si>
  <si>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</si>
  <si>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</si>
  <si>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</si>
  <si>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</si>
  <si>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</si>
  <si>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</si>
  <si>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</si>
  <si>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</si>
  <si>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</si>
  <si>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</si>
  <si>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</si>
  <si>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</si>
  <si>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</si>
  <si>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</si>
  <si>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</si>
  <si>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</si>
  <si>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</si>
  <si>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</si>
  <si>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</si>
  <si>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</si>
  <si>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</si>
  <si>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</si>
  <si>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</si>
  <si>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</si>
  <si>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</si>
  <si>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</si>
  <si>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</si>
  <si>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</si>
  <si>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</si>
  <si>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</si>
  <si>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</si>
  <si>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</si>
  <si>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</si>
  <si>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</si>
  <si>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</si>
  <si>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</si>
  <si>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</si>
  <si>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</si>
  <si>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</si>
  <si>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</si>
  <si>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</si>
  <si>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</si>
  <si>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</si>
  <si>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</si>
  <si>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</si>
  <si>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</si>
  <si>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</si>
  <si>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</si>
  <si>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</si>
  <si>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</si>
  <si>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3.10</t>
  </si>
  <si>
    <t>▲ 1.58</t>
  </si>
  <si>
    <t>▲ 0.43</t>
  </si>
  <si>
    <t>▲ 0.20</t>
  </si>
  <si>
    <t>国民健康保険韮崎市立病院事業会計</t>
  </si>
  <si>
    <t>一般会計</t>
  </si>
  <si>
    <t>水道事業会計</t>
  </si>
  <si>
    <t>国民健康保険特別会計</t>
  </si>
  <si>
    <t>介護保険特別会計</t>
  </si>
  <si>
    <t>後期高齢者医療特別会計</t>
  </si>
  <si>
    <t>介護サービス事業特別会計</t>
  </si>
  <si>
    <t>簡易水道特別会計</t>
  </si>
  <si>
    <t>▲ 0.11</t>
  </si>
  <si>
    <t>その他会計（赤字）</t>
  </si>
  <si>
    <t>その他会計（黒字）</t>
  </si>
  <si>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</si>
  <si>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</si>
  <si>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</si>
  <si>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</si>
  <si>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</si>
  <si>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</si>
  <si>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</si>
  <si>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</si>
  <si>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</si>
  <si>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</si>
  <si>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</si>
  <si>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</si>
  <si>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</si>
  <si>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　交通災害共済事業特別会計</t>
    <phoneticPr fontId="2"/>
  </si>
  <si>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</si>
  <si>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</si>
  <si>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</si>
  <si>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</si>
  <si>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</si>
  <si>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</si>
  <si>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</si>
  <si>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</si>
  <si>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</si>
  <si>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</si>
  <si>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</si>
  <si>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</si>
  <si>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</si>
  <si>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</si>
  <si>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将来負担比率については、大規模な投資的事業に伴い、地方債の発行額が増加したことにより、前年度比で15.4％増加しているが、類似団体と比較して32.6％上回る結果となった。
　また、有形固定資産減価償却率は、前年比で1.5％増されているが、いまだに類似団体との差は大きく、10.4％下回っている。次年度以降も、大規模改修などの投資的事業が集中しているため、さらに率は低くなることが考えられる。今後も公共施設等総合管理計画及び個別施設計画に基づき適切に施設の管理を行っていきたい。
</t>
    <rPh sb="148" eb="151">
      <t>ジネンド</t>
    </rPh>
    <rPh sb="151" eb="153">
      <t>イコウ</t>
    </rPh>
    <rPh sb="158" eb="160">
      <t>カイシュウ</t>
    </rPh>
    <rPh sb="169" eb="171">
      <t>シュウチュウ</t>
    </rPh>
    <rPh sb="181" eb="182">
      <t>リツ</t>
    </rPh>
    <rPh sb="183" eb="184">
      <t>ヒク</t>
    </rPh>
    <rPh sb="190" eb="191">
      <t>カンガ</t>
    </rPh>
    <phoneticPr fontId="5"/>
  </si>
  <si>
    <t>有形固定資産減価償却率</t>
    <phoneticPr fontId="5"/>
  </si>
  <si>
    <t>有形固定資産減価償却率</t>
    <phoneticPr fontId="5"/>
  </si>
  <si>
    <t>　実質公債費比率は類似団体と比較してほぼ同程度であるものの、将来負担比率については類似団体よりも高い水準で推移している。平成28年度は大規模な投資的事業があり、地方債の発行が増えたことや、基金の取崩により将来負担比率が15.4％高くなった。今後も、大規模な投資的事業が重なり、地方債の発行額が増え、基金の取崩も行う見込みであることから将来負担比率が上昇し、その元金償還が始まることで実質公債費比率も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</si>
</sst>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xmlns:c16r2="http://schemas.microsoft.com/office/drawing/2015/06/chart">
            <c:ext xmlns:c16="http://schemas.microsoft.com/office/drawing/2014/chart" uri="{C3380CC4-5D6E-409C-BE32-E72D297353CC}">
              <c16:uniqueId val="{00000000-F5A2-4F52-B17A-878485937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33459</c:v>
                </c:pt>
                <c:pt idx="1">
                  <c:v>53327</c:v>
                </c:pt>
                <c:pt idx="2">
                  <c:v>53645</c:v>
                </c:pt>
                <c:pt idx="3">
                  <c:v>28967</c:v>
                </c:pt>
                <c:pt idx="4">
                  <c:v>61027</c:v>
                </c:pt>
              </c:numCache>
            </c:numRef>
          </c:val>
          <c:smooth val="0"/>
          <c:extLst xmlns:c16r2="http://schemas.microsoft.com/office/drawing/2015/06/chart">
            <c:ext xmlns:c16="http://schemas.microsoft.com/office/drawing/2014/chart" uri="{C3380CC4-5D6E-409C-BE32-E72D297353CC}">
              <c16:uniqueId val="{00000001-F5A2-4F52-B17A-8784859378DC}"/>
            </c:ext>
          </c:extLst>
        </c:ser>
        <c:dLbls>
          <c:showLegendKey val="0"/>
          <c:showVal val="0"/>
          <c:showCatName val="0"/>
          <c:showSerName val="0"/>
          <c:showPercent val="0"/>
          <c:showBubbleSize val="0"/>
        </c:dLbls>
        <c:marker val="1"/>
        <c:smooth val="0"/>
        <c:axId val="111726976"/>
        <c:axId val="111728896"/>
      </c:lineChart>
      <c:catAx>
        <c:axId val="11172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8896"/>
        <c:crosses val="autoZero"/>
        <c:auto val="1"/>
        <c:lblAlgn val="ctr"/>
        <c:lblOffset val="100"/>
        <c:tickLblSkip val="1"/>
        <c:tickMarkSkip val="1"/>
        <c:noMultiLvlLbl val="0"/>
      </c:catAx>
      <c:valAx>
        <c:axId val="111728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3.67</c:v>
                </c:pt>
                <c:pt idx="1">
                  <c:v>4.1500000000000004</c:v>
                </c:pt>
                <c:pt idx="2">
                  <c:v>4.75</c:v>
                </c:pt>
                <c:pt idx="3">
                  <c:v>3.87</c:v>
                </c:pt>
                <c:pt idx="4">
                  <c:v>5.25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24.54</c:v>
                </c:pt>
                <c:pt idx="1">
                  <c:v>22.96</c:v>
                </c:pt>
                <c:pt idx="2">
                  <c:v>22.55</c:v>
                </c:pt>
                <c:pt idx="3">
                  <c:v>22.8</c:v>
                </c:pt>
                <c:pt idx="4">
                  <c:v>23.82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224128"/>
        <c:axId val="8822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c:v>
                </c:pt>
                <c:pt idx="1">
                  <c:v>-1.58</c:v>
                </c:pt>
                <c:pt idx="2">
                  <c:v>-0.43</c:v>
                </c:pt>
                <c:pt idx="3">
                  <c:v>-0.2</c:v>
                </c:pt>
                <c:pt idx="4">
                  <c:v>2.3199999999999998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224128"/>
        <c:axId val="88225664"/>
      </c:lineChart>
      <c:catAx>
        <c:axId val="882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225664"/>
        <c:crosses val="autoZero"/>
        <c:auto val="1"/>
        <c:lblAlgn val="ctr"/>
        <c:lblOffset val="100"/>
        <c:tickLblSkip val="1"/>
        <c:tickMarkSkip val="1"/>
        <c:noMultiLvlLbl val="0"/>
      </c:catAx>
      <c:valAx>
        <c:axId val="8822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0.11</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0.57999999999999996</c:v>
                </c:pt>
                <c:pt idx="4">
                  <c:v>#N/A</c:v>
                </c:pt>
                <c:pt idx="5">
                  <c:v>0.66</c:v>
                </c:pt>
                <c:pt idx="6">
                  <c:v>#N/A</c:v>
                </c:pt>
                <c:pt idx="7">
                  <c:v>1.19</c:v>
                </c:pt>
                <c:pt idx="8">
                  <c:v>#N/A</c:v>
                </c:pt>
                <c:pt idx="9">
                  <c:v>1.29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1.17</c:v>
                </c:pt>
                <c:pt idx="2">
                  <c:v>#N/A</c:v>
                </c:pt>
                <c:pt idx="3">
                  <c:v>2.5299999999999998</c:v>
                </c:pt>
                <c:pt idx="4">
                  <c:v>#N/A</c:v>
                </c:pt>
                <c:pt idx="5">
                  <c:v>3.16</c:v>
                </c:pt>
                <c:pt idx="6">
                  <c:v>#N/A</c:v>
                </c:pt>
                <c:pt idx="7">
                  <c:v>2.4</c:v>
                </c:pt>
                <c:pt idx="8">
                  <c:v>#N/A</c:v>
                </c:pt>
                <c:pt idx="9">
                  <c:v>2.78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5.75</c:v>
                </c:pt>
                <c:pt idx="2">
                  <c:v>#N/A</c:v>
                </c:pt>
                <c:pt idx="3">
                  <c:v>6.01</c:v>
                </c:pt>
                <c:pt idx="4">
                  <c:v>#N/A</c:v>
                </c:pt>
                <c:pt idx="5">
                  <c:v>5.5</c:v>
                </c:pt>
                <c:pt idx="6">
                  <c:v>#N/A</c:v>
                </c:pt>
                <c:pt idx="7">
                  <c:v>4.54</c:v>
                </c:pt>
                <c:pt idx="8">
                  <c:v>#N/A</c:v>
                </c:pt>
                <c:pt idx="9">
                  <c:v>4.41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3.67</c:v>
                </c:pt>
                <c:pt idx="2">
                  <c:v>#N/A</c:v>
                </c:pt>
                <c:pt idx="3">
                  <c:v>4.1399999999999997</c:v>
                </c:pt>
                <c:pt idx="4">
                  <c:v>#N/A</c:v>
                </c:pt>
                <c:pt idx="5">
                  <c:v>4.74</c:v>
                </c:pt>
                <c:pt idx="6">
                  <c:v>#N/A</c:v>
                </c:pt>
                <c:pt idx="7">
                  <c:v>3.86</c:v>
                </c:pt>
                <c:pt idx="8">
                  <c:v>#N/A</c:v>
                </c:pt>
                <c:pt idx="9">
                  <c:v>5.24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13.84</c:v>
                </c:pt>
                <c:pt idx="2">
                  <c:v>#N/A</c:v>
                </c:pt>
                <c:pt idx="3">
                  <c:v>15.34</c:v>
                </c:pt>
                <c:pt idx="4">
                  <c:v>#N/A</c:v>
                </c:pt>
                <c:pt idx="5">
                  <c:v>16.53</c:v>
                </c:pt>
                <c:pt idx="6">
                  <c:v>#N/A</c:v>
                </c:pt>
                <c:pt idx="7">
                  <c:v>11.1</c:v>
                </c:pt>
                <c:pt idx="8">
                  <c:v>#N/A</c:v>
                </c:pt>
                <c:pt idx="9">
                  <c:v>8.83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879744"/>
        <c:axId val="118881280"/>
      </c:barChart>
      <c:catAx>
        <c:axId val="1188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81280"/>
        <c:crosses val="autoZero"/>
        <c:auto val="1"/>
        <c:lblAlgn val="ctr"/>
        <c:lblOffset val="100"/>
        <c:tickLblSkip val="1"/>
        <c:tickMarkSkip val="1"/>
        <c:noMultiLvlLbl val="0"/>
      </c:catAx>
      <c:valAx>
        <c:axId val="11888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79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1612</c:v>
                </c:pt>
                <c:pt idx="5">
                  <c:v>1670</c:v>
                </c:pt>
                <c:pt idx="8">
                  <c:v>1681</c:v>
                </c:pt>
                <c:pt idx="11">
                  <c:v>1665</c:v>
                </c:pt>
                <c:pt idx="14">
                  <c:v>1740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7</c:v>
                </c:pt>
                <c:pt idx="6">
                  <c:v>4</c:v>
                </c:pt>
                <c:pt idx="9">
                  <c:v>4</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409</c:v>
                </c:pt>
                <c:pt idx="3">
                  <c:v>412</c:v>
                </c:pt>
                <c:pt idx="6">
                  <c:v>426</c:v>
                </c:pt>
                <c:pt idx="9">
                  <c:v>413</c:v>
                </c:pt>
                <c:pt idx="12">
                  <c:v>413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652</c:v>
                </c:pt>
                <c:pt idx="3">
                  <c:v>563</c:v>
                </c:pt>
                <c:pt idx="6">
                  <c:v>527</c:v>
                </c:pt>
                <c:pt idx="9">
                  <c:v>533</c:v>
                </c:pt>
                <c:pt idx="12">
                  <c:v>549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1326</c:v>
                </c:pt>
                <c:pt idx="3">
                  <c:v>1416</c:v>
                </c:pt>
                <c:pt idx="6">
                  <c:v>1391</c:v>
                </c:pt>
                <c:pt idx="9">
                  <c:v>1346</c:v>
                </c:pt>
                <c:pt idx="12">
                  <c:v>1457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436608"/>
        <c:axId val="11843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793</c:v>
                </c:pt>
                <c:pt idx="2">
                  <c:v>#N/A</c:v>
                </c:pt>
                <c:pt idx="3">
                  <c:v>#N/A</c:v>
                </c:pt>
                <c:pt idx="4">
                  <c:v>728</c:v>
                </c:pt>
                <c:pt idx="5">
                  <c:v>#N/A</c:v>
                </c:pt>
                <c:pt idx="6">
                  <c:v>#N/A</c:v>
                </c:pt>
                <c:pt idx="7">
                  <c:v>667</c:v>
                </c:pt>
                <c:pt idx="8">
                  <c:v>#N/A</c:v>
                </c:pt>
                <c:pt idx="9">
                  <c:v>#N/A</c:v>
                </c:pt>
                <c:pt idx="10">
                  <c:v>631</c:v>
                </c:pt>
                <c:pt idx="11">
                  <c:v>#N/A</c:v>
                </c:pt>
                <c:pt idx="12">
                  <c:v>#N/A</c:v>
                </c:pt>
                <c:pt idx="13">
                  <c:v>682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436608"/>
        <c:axId val="118438528"/>
      </c:lineChart>
      <c:catAx>
        <c:axId val="1184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38528"/>
        <c:crosses val="autoZero"/>
        <c:auto val="1"/>
        <c:lblAlgn val="ctr"/>
        <c:lblOffset val="100"/>
        <c:tickLblSkip val="1"/>
        <c:tickMarkSkip val="1"/>
        <c:noMultiLvlLbl val="0"/>
      </c:catAx>
      <c:valAx>
        <c:axId val="11843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18751</c:v>
                </c:pt>
                <c:pt idx="5">
                  <c:v>18720</c:v>
                </c:pt>
                <c:pt idx="8">
                  <c:v>19067</c:v>
                </c:pt>
                <c:pt idx="11">
                  <c:v>19451</c:v>
                </c:pt>
                <c:pt idx="14">
                  <c:v>19134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1419</c:v>
                </c:pt>
                <c:pt idx="5">
                  <c:v>1363</c:v>
                </c:pt>
                <c:pt idx="8">
                  <c:v>1342</c:v>
                </c:pt>
                <c:pt idx="11">
                  <c:v>1393</c:v>
                </c:pt>
                <c:pt idx="14">
                  <c:v>1299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4587</c:v>
                </c:pt>
                <c:pt idx="5">
                  <c:v>4345</c:v>
                </c:pt>
                <c:pt idx="8">
                  <c:v>4216</c:v>
                </c:pt>
                <c:pt idx="11">
                  <c:v>4456</c:v>
                </c:pt>
                <c:pt idx="14">
                  <c:v>4801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2294</c:v>
                </c:pt>
                <c:pt idx="3">
                  <c:v>1983</c:v>
                </c:pt>
                <c:pt idx="6">
                  <c:v>1923</c:v>
                </c:pt>
                <c:pt idx="9">
                  <c:v>1911</c:v>
                </c:pt>
                <c:pt idx="12">
                  <c:v>1845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1874</c:v>
                </c:pt>
                <c:pt idx="3">
                  <c:v>1788</c:v>
                </c:pt>
                <c:pt idx="6">
                  <c:v>1829</c:v>
                </c:pt>
                <c:pt idx="9">
                  <c:v>1595</c:v>
                </c:pt>
                <c:pt idx="12">
                  <c:v>1918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9389</c:v>
                </c:pt>
                <c:pt idx="3">
                  <c:v>9416</c:v>
                </c:pt>
                <c:pt idx="6">
                  <c:v>9696</c:v>
                </c:pt>
                <c:pt idx="9">
                  <c:v>9818</c:v>
                </c:pt>
                <c:pt idx="12">
                  <c:v>10105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13</c:v>
                </c:pt>
                <c:pt idx="6">
                  <c:v>10</c:v>
                </c:pt>
                <c:pt idx="9">
                  <c:v>7</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16294</c:v>
                </c:pt>
                <c:pt idx="3">
                  <c:v>16665</c:v>
                </c:pt>
                <c:pt idx="6">
                  <c:v>16842</c:v>
                </c:pt>
                <c:pt idx="9">
                  <c:v>16740</c:v>
                </c:pt>
                <c:pt idx="12">
                  <c:v>17062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44480"/>
        <c:axId val="304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5115</c:v>
                </c:pt>
                <c:pt idx="2">
                  <c:v>#N/A</c:v>
                </c:pt>
                <c:pt idx="3">
                  <c:v>#N/A</c:v>
                </c:pt>
                <c:pt idx="4">
                  <c:v>5438</c:v>
                </c:pt>
                <c:pt idx="5">
                  <c:v>#N/A</c:v>
                </c:pt>
                <c:pt idx="6">
                  <c:v>#N/A</c:v>
                </c:pt>
                <c:pt idx="7">
                  <c:v>5676</c:v>
                </c:pt>
                <c:pt idx="8">
                  <c:v>#N/A</c:v>
                </c:pt>
                <c:pt idx="9">
                  <c:v>#N/A</c:v>
                </c:pt>
                <c:pt idx="10">
                  <c:v>4771</c:v>
                </c:pt>
                <c:pt idx="11">
                  <c:v>#N/A</c:v>
                </c:pt>
                <c:pt idx="12">
                  <c:v>#N/A</c:v>
                </c:pt>
                <c:pt idx="13">
                  <c:v>5703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44480"/>
        <c:axId val="3046400"/>
      </c:lineChart>
      <c:catAx>
        <c:axId val="30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6400"/>
        <c:crosses val="autoZero"/>
        <c:auto val="1"/>
        <c:lblAlgn val="ctr"/>
        <c:lblOffset val="100"/>
        <c:tickLblSkip val="1"/>
        <c:tickMarkSkip val="1"/>
        <c:noMultiLvlLbl val="0"/>
      </c:catAx>
      <c:valAx>
        <c:axId val="304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{01C25274-166F-4885-8A31-73FE1263DCC5}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4A8-419F-B80C-168165AAC54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{F5F88DEA-A65D-47E2-A7DA-3F2B2F354C58}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4A8-419F-B80C-168165AAC54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{72888BA5-7F81-4510-9019-65FF855CFCA0}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4A8-419F-B80C-168165AAC548}"/>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{2A459E77-011D-4989-8368-2A296975BC3A}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4A8-419F-B80C-168165AAC548}"/>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{00047D37-7A00-4FD1-AF17-058CE6DC2542}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4A8-419F-B80C-168165AAC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43.2</c:v>
                </c:pt>
                <c:pt idx="4">
                  <c:v>44.7</c:v>
                </c:pt>
              </c:numCache>
            </c:numRef>
          </c:xVal>
          <c:yVal>
            <c:numRef>
              <c:f>公会計指標分析・財政指標組合せ分析表!$K$51:$O$51</c:f>
              <c:numCache>
                <c:formatCode>#,##0.0;"▲ "#,##0.0</c:formatCode>
                <c:ptCount val="5"/>
                <c:pt idx="3">
                  <c:v>71.8</c:v>
                </c:pt>
                <c:pt idx="4">
                  <c:v>87.2</c:v>
                </c:pt>
              </c:numCache>
            </c:numRef>
          </c:yVal>
          <c:smooth val="0"/>
          <c:extLst xmlns:c16r2="http://schemas.microsoft.com/office/drawing/2015/06/chart">
            <c:ext xmlns:c16="http://schemas.microsoft.com/office/drawing/2014/chart" uri="{C3380CC4-5D6E-409C-BE32-E72D297353CC}">
              <c16:uniqueId val="{00000005-B4A8-419F-B80C-168165AAC54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{4C5AD841-956A-48C4-9337-5ECC774C0FDE}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4A8-419F-B80C-168165AAC54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{2D9F4668-EF41-4688-A0E0-8898CE8C462C}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4A8-419F-B80C-168165AAC54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{A0B97CAC-43AF-497B-816D-E3F66C48B995}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4A8-419F-B80C-168165AAC548}"/>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{50C1DA08-3C70-4642-B757-EE4CFD154ECB}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4A8-419F-B80C-168165AAC548}"/>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{78529D4C-461F-4B64-8547-9B31D5E6CC8C}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4A8-419F-B80C-168165AAC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pt idx="4">
                  <c:v>55.1</c:v>
                </c:pt>
              </c:numCache>
            </c:numRef>
          </c:xVal>
          <c:yVal>
            <c:numRef>
              <c:f>公会計指標分析・財政指標組合せ分析表!$K$55:$O$55</c:f>
              <c:numCache>
                <c:formatCode>#,##0.0;"▲ "#,##0.0</c:formatCode>
                <c:ptCount val="5"/>
                <c:pt idx="3">
                  <c:v>32.799999999999997</c:v>
                </c:pt>
                <c:pt idx="4">
                  <c:v>54.6</c:v>
                </c:pt>
              </c:numCache>
            </c:numRef>
          </c:yVal>
          <c:smooth val="0"/>
          <c:extLst xmlns:c16r2="http://schemas.microsoft.com/office/drawing/2015/06/chart">
            <c:ext xmlns:c16="http://schemas.microsoft.com/office/drawing/2014/chart" uri="{C3380CC4-5D6E-409C-BE32-E72D297353CC}">
              <c16:uniqueId val="{0000000B-B4A8-419F-B80C-168165AAC548}"/>
            </c:ext>
          </c:extLst>
        </c:ser>
        <c:dLbls>
          <c:showLegendKey val="0"/>
          <c:showVal val="0"/>
          <c:showCatName val="0"/>
          <c:showSerName val="0"/>
          <c:showPercent val="0"/>
          <c:showBubbleSize val="0"/>
        </c:dLbls>
        <c:axId val="119203712"/>
        <c:axId val="73543680"/>
      </c:scatterChart>
      <c:valAx>
        <c:axId val="119203712"/>
        <c:scaling>
          <c:orientation val="minMax"/>
          <c:max val="60"/>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543680"/>
        <c:crosses val="autoZero"/>
        <c:crossBetween val="midCat"/>
      </c:valAx>
      <c:valAx>
        <c:axId val="73543680"/>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203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{6969D1A8-B46A-428E-ADDE-C08BBBDEE69A}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6F0-4BA1-853D-9AD8FC7EE76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{5A13D3EF-4B29-43E3-82C6-DD81E8F96C54}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6F0-4BA1-853D-9AD8FC7EE76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{F0FD783F-1482-49A6-AAE1-484803DAF416}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6F0-4BA1-853D-9AD8FC7EE76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{B8BA2780-C5AD-4E40-8F65-19531657CB8F}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6F0-4BA1-853D-9AD8FC7EE76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{3650B208-C812-41CC-970D-00BA0A6BF8FE}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6F0-4BA1-853D-9AD8FC7EE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11.2</c:v>
                </c:pt>
                <c:pt idx="2">
                  <c:v>10.8</c:v>
                </c:pt>
                <c:pt idx="3">
                  <c:v>10.199999999999999</c:v>
                </c:pt>
                <c:pt idx="4">
                  <c:v>10</c:v>
                </c:pt>
              </c:numCache>
            </c:numRef>
          </c:xVal>
          <c:yVal>
            <c:numRef>
              <c:f>公会計指標分析・財政指標組合せ分析表!$K$73:$O$73</c:f>
              <c:numCache>
                <c:formatCode>#,##0.0;"▲ "#,##0.0</c:formatCode>
                <c:ptCount val="5"/>
                <c:pt idx="0">
                  <c:v>73.3</c:v>
                </c:pt>
                <c:pt idx="1">
                  <c:v>81.099999999999994</c:v>
                </c:pt>
                <c:pt idx="2">
                  <c:v>87.2</c:v>
                </c:pt>
                <c:pt idx="3">
                  <c:v>71.8</c:v>
                </c:pt>
                <c:pt idx="4">
                  <c:v>87.2</c:v>
                </c:pt>
              </c:numCache>
            </c:numRef>
          </c:yVal>
          <c:smooth val="0"/>
          <c:extLst xmlns:c16r2="http://schemas.microsoft.com/office/drawing/2015/06/chart">
            <c:ext xmlns:c16="http://schemas.microsoft.com/office/drawing/2014/chart" uri="{C3380CC4-5D6E-409C-BE32-E72D297353CC}">
              <c16:uniqueId val="{00000005-86F0-4BA1-853D-9AD8FC7EE76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{AE1D54F9-96EF-453C-9958-4ED7BB7BDE0B}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6F0-4BA1-853D-9AD8FC7EE76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{9C20F9E4-D35C-4291-837D-F2CE2855FA7A}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6F0-4BA1-853D-9AD8FC7EE76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{DF5505BD-485B-41AE-BC83-CC74C79D5305}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6F0-4BA1-853D-9AD8FC7EE76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{1515D8A6-7303-4037-866B-3C78504D4273}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6F0-4BA1-853D-9AD8FC7EE76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{8E9BC5D6-C92A-4CAE-BC26-2F2E153CDD4F}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6F0-4BA1-853D-9AD8FC7EE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86F0-4BA1-853D-9AD8FC7EE76E}"/>
            </c:ext>
          </c:extLst>
        </c:ser>
        <c:dLbls>
          <c:showLegendKey val="0"/>
          <c:showVal val="0"/>
          <c:showCatName val="0"/>
          <c:showSerName val="0"/>
          <c:showPercent val="0"/>
          <c:showBubbleSize val="0"/>
        </c:dLbls>
        <c:axId val="73598848"/>
        <c:axId val="73617408"/>
      </c:scatterChart>
      <c:valAx>
        <c:axId val="73598848"/>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17408"/>
        <c:crosses val="autoZero"/>
        <c:crossBetween val="midCat"/>
      </c:valAx>
      <c:valAx>
        <c:axId val="73617408"/>
        <c:scaling>
          <c:orientation val="minMax"/>
          <c:max val="9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598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年度に発行した減収補填債約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億円の元金償還が始まり元利償還金が増額したことが要因と考える。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公営企業債の元利償還金に対する繰入金は下水道事業に係る繰入金が多くを占めているため、今後は、下水道整備事業の年度毎の事業費を抑制する必要がある。</a:t>
          </a:r>
        </a:p>
        <a:p>
          <a:r>
            <a:rPr kumimoji="1" lang="ja-JP" altLang="en-US" sz="1400">
              <a:latin typeface="ＭＳ ゴシック" pitchFamily="49" charset="-128"/>
              <a:ea typeface="ＭＳ ゴシック" pitchFamily="49" charset="-128"/>
            </a:rPr>
            <a:t>　組合等が起こした地方債の元利償還金に対する負担金等については、今後、峡北広域行政事務組合の消防庁舎建替えによる負担金の増加が見込まれるため、注意を要する。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甘利小学校大規模改修事業等により発行額増加による地方債現在高が増加に転じている。その他に、峡北広域行政事務組合負担等見込額の増加、峡北広域行政事務組合庁舎建設事業に係る緊急防災・減災事業債発行等による基準財政需要額算入見込額の増加、臨時財政対策債発行可能額減による標準財政規模の減少などが影響し将来負担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今後は、企業誘致による法人税の増収や税の徴収強化に努め、基金残高の減少に歯止めをかけるとともに、新規投資的事業については十分に精査し、地方債の発行の抑制に努めていく必要がある。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有形固定資産減価償却率は、前年比で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％高くなっているが、いまだに類似団体との差は大きく、</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％下回っている。次年度以降も、大規模改修などの投資的事業が集中しているため、さらに率は低くなることが考えられ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引き続き、公共施設等総合管理計画及び個別施設計画に基づき適切に施設の管理を行っていきたい。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36286</xdr:rowOff>
    </xdr:from>
    <xdr:to>
      <xdr:col>3</xdr:col>
      <xdr:colOff>1170940</xdr:colOff>
      <xdr:row>33</xdr:row>
      <xdr:rowOff>74749</xdr:rowOff>
    </xdr:to>
    <xdr:cxnSp macro="">
      <xdr:nvCxnSpPr>
        <xdr:cNvPr id="66" name="直線コネクタ 65"/>
        <xdr:cNvCxnSpPr/>
      </xdr:nvCxnSpPr>
      <xdr:spPr>
        <a:xfrm flipV="1">
          <a:off x="4760595" y="5446486"/>
          <a:ext cx="1270" cy="1067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78576</xdr:rowOff>
    </xdr:from>
    <xdr:ext cx="405111" cy="259045"/>
    <xdr:sp macro="" textlink="">
      <xdr:nvSpPr>
        <xdr:cNvPr id="67" name="有形固定資産減価償却率最小値テキスト"/>
        <xdr:cNvSpPr txBox="1"/>
      </xdr:nvSpPr>
      <xdr:spPr>
        <a:xfrm>
          <a:off x="4813300" y="651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33</xdr:row>
      <xdr:rowOff>74749</xdr:rowOff>
    </xdr:from>
    <xdr:to>
      <xdr:col>3</xdr:col>
      <xdr:colOff>1260475</xdr:colOff>
      <xdr:row>33</xdr:row>
      <xdr:rowOff>74749</xdr:rowOff>
    </xdr:to>
    <xdr:cxnSp macro="">
      <xdr:nvCxnSpPr>
        <xdr:cNvPr id="68" name="直線コネクタ 67"/>
        <xdr:cNvCxnSpPr/>
      </xdr:nvCxnSpPr>
      <xdr:spPr>
        <a:xfrm>
          <a:off x="4673600" y="651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154413</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36286</xdr:rowOff>
    </xdr:from>
    <xdr:to>
      <xdr:col>3</xdr:col>
      <xdr:colOff>1260475</xdr:colOff>
      <xdr:row>27</xdr:row>
      <xdr:rowOff>36286</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91094</xdr:rowOff>
    </xdr:from>
    <xdr:ext cx="405111" cy="259045"/>
    <xdr:sp macro="" textlink="">
      <xdr:nvSpPr>
        <xdr:cNvPr id="71"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68217</xdr:rowOff>
    </xdr:from>
    <xdr:to>
      <xdr:col>3</xdr:col>
      <xdr:colOff>1222375</xdr:colOff>
      <xdr:row>29</xdr:row>
      <xdr:rowOff>169817</xdr:rowOff>
    </xdr:to>
    <xdr:sp macro="" textlink="">
      <xdr:nvSpPr>
        <xdr:cNvPr id="72" name="フローチャート :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23767</xdr:rowOff>
    </xdr:from>
    <xdr:to>
      <xdr:col>3</xdr:col>
      <xdr:colOff>511175</xdr:colOff>
      <xdr:row>28</xdr:row>
      <xdr:rowOff>125367</xdr:rowOff>
    </xdr:to>
    <xdr:sp macro="" textlink="">
      <xdr:nvSpPr>
        <xdr:cNvPr id="73" name="フローチャート : 判断 72"/>
        <xdr:cNvSpPr/>
      </xdr:nvSpPr>
      <xdr:spPr>
        <a:xfrm>
          <a:off x="4000500" y="56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23949</xdr:rowOff>
    </xdr:from>
    <xdr:to>
      <xdr:col>3</xdr:col>
      <xdr:colOff>1222375</xdr:colOff>
      <xdr:row>33</xdr:row>
      <xdr:rowOff>125549</xdr:rowOff>
    </xdr:to>
    <xdr:sp macro="" textlink="">
      <xdr:nvSpPr>
        <xdr:cNvPr id="79" name="円/楕円 78"/>
        <xdr:cNvSpPr/>
      </xdr:nvSpPr>
      <xdr:spPr>
        <a:xfrm>
          <a:off x="47117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110326</xdr:rowOff>
    </xdr:from>
    <xdr:ext cx="405111" cy="259045"/>
    <xdr:sp macro="" textlink="">
      <xdr:nvSpPr>
        <xdr:cNvPr id="80" name="有形固定資産減価償却率該当値テキスト"/>
        <xdr:cNvSpPr txBox="1"/>
      </xdr:nvSpPr>
      <xdr:spPr>
        <a:xfrm>
          <a:off x="4813300"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116477</xdr:rowOff>
    </xdr:from>
    <xdr:to>
      <xdr:col>3</xdr:col>
      <xdr:colOff>511175</xdr:colOff>
      <xdr:row>34</xdr:row>
      <xdr:rowOff>46627</xdr:rowOff>
    </xdr:to>
    <xdr:sp macro="" textlink="">
      <xdr:nvSpPr>
        <xdr:cNvPr id="81" name="円/楕円 80"/>
        <xdr:cNvSpPr/>
      </xdr:nvSpPr>
      <xdr:spPr>
        <a:xfrm>
          <a:off x="4000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74749</xdr:rowOff>
    </xdr:from>
    <xdr:to>
      <xdr:col>3</xdr:col>
      <xdr:colOff>1171575</xdr:colOff>
      <xdr:row>33</xdr:row>
      <xdr:rowOff>167277</xdr:rowOff>
    </xdr:to>
    <xdr:cxnSp macro="">
      <xdr:nvCxnSpPr>
        <xdr:cNvPr id="82" name="直線コネクタ 81"/>
        <xdr:cNvCxnSpPr/>
      </xdr:nvCxnSpPr>
      <xdr:spPr>
        <a:xfrm flipV="1">
          <a:off x="4051300" y="6513649"/>
          <a:ext cx="7112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26</xdr:row>
      <xdr:rowOff>141894</xdr:rowOff>
    </xdr:from>
    <xdr:ext cx="405111" cy="259045"/>
    <xdr:sp macro="" textlink="">
      <xdr:nvSpPr>
        <xdr:cNvPr id="83" name="n_1aveValue有形固定資産減価償却率"/>
        <xdr:cNvSpPr txBox="1"/>
      </xdr:nvSpPr>
      <xdr:spPr>
        <a:xfrm>
          <a:off x="3836043"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37754</xdr:rowOff>
    </xdr:from>
    <xdr:ext cx="405111" cy="259045"/>
    <xdr:sp macro="" textlink="">
      <xdr:nvSpPr>
        <xdr:cNvPr id="84" name="n_1mainValue有形固定資産減価償却率"/>
        <xdr:cNvSpPr txBox="1"/>
      </xdr:nvSpPr>
      <xdr:spPr>
        <a:xfrm>
          <a:off x="3836043"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6" name="円/楕円 65"/>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72407</xdr:rowOff>
    </xdr:from>
    <xdr:ext cx="405111" cy="259045"/>
    <xdr:sp macro="" textlink="">
      <xdr:nvSpPr>
        <xdr:cNvPr id="67" name="【道路】&#10;有形固定資産減価償却率該当値テキスト"/>
        <xdr:cNvSpPr txBox="1"/>
      </xdr:nvSpPr>
      <xdr:spPr>
        <a:xfrm>
          <a:off x="47244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31115</xdr:rowOff>
    </xdr:from>
    <xdr:to>
      <xdr:col>5</xdr:col>
      <xdr:colOff>409575</xdr:colOff>
      <xdr:row>37</xdr:row>
      <xdr:rowOff>132715</xdr:rowOff>
    </xdr:to>
    <xdr:sp macro="" textlink="">
      <xdr:nvSpPr>
        <xdr:cNvPr id="68" name="円/楕円 67"/>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144780</xdr:rowOff>
    </xdr:from>
    <xdr:to>
      <xdr:col>6</xdr:col>
      <xdr:colOff>511175</xdr:colOff>
      <xdr:row>37</xdr:row>
      <xdr:rowOff>81915</xdr:rowOff>
    </xdr:to>
    <xdr:cxnSp macro="">
      <xdr:nvCxnSpPr>
        <xdr:cNvPr id="69" name="直線コネクタ 68"/>
        <xdr:cNvCxnSpPr/>
      </xdr:nvCxnSpPr>
      <xdr:spPr>
        <a:xfrm flipV="1">
          <a:off x="3797300" y="63169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17797</xdr:rowOff>
    </xdr:from>
    <xdr:ext cx="405111" cy="259045"/>
    <xdr:sp macro="" textlink="">
      <xdr:nvSpPr>
        <xdr:cNvPr id="70"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123842</xdr:rowOff>
    </xdr:from>
    <xdr:ext cx="405111" cy="259045"/>
    <xdr:sp macro="" textlink="">
      <xdr:nvSpPr>
        <xdr:cNvPr id="71" name="n_1mainValue【道路】&#10;有形固定資産減価償却率"/>
        <xdr:cNvSpPr txBox="1"/>
      </xdr:nvSpPr>
      <xdr:spPr>
        <a:xfrm>
          <a:off x="3582043"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100" name="フローチャート : 判断 99"/>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103810</xdr:rowOff>
    </xdr:from>
    <xdr:to>
      <xdr:col>15</xdr:col>
      <xdr:colOff>231775</xdr:colOff>
      <xdr:row>39</xdr:row>
      <xdr:rowOff>33960</xdr:rowOff>
    </xdr:to>
    <xdr:sp macro="" textlink="">
      <xdr:nvSpPr>
        <xdr:cNvPr id="106" name="円/楕円 105"/>
        <xdr:cNvSpPr/>
      </xdr:nvSpPr>
      <xdr:spPr>
        <a:xfrm>
          <a:off x="10426700" y="66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82237</xdr:rowOff>
    </xdr:from>
    <xdr:ext cx="534377" cy="259045"/>
    <xdr:sp macro="" textlink="">
      <xdr:nvSpPr>
        <xdr:cNvPr id="107" name="【道路】&#10;一人当たり延長該当値テキスト"/>
        <xdr:cNvSpPr txBox="1"/>
      </xdr:nvSpPr>
      <xdr:spPr>
        <a:xfrm>
          <a:off x="10566400" y="6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109593</xdr:rowOff>
    </xdr:from>
    <xdr:to>
      <xdr:col>14</xdr:col>
      <xdr:colOff>79375</xdr:colOff>
      <xdr:row>39</xdr:row>
      <xdr:rowOff>39743</xdr:rowOff>
    </xdr:to>
    <xdr:sp macro="" textlink="">
      <xdr:nvSpPr>
        <xdr:cNvPr id="108" name="円/楕円 107"/>
        <xdr:cNvSpPr/>
      </xdr:nvSpPr>
      <xdr:spPr>
        <a:xfrm>
          <a:off x="9588500" y="66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154610</xdr:rowOff>
    </xdr:from>
    <xdr:to>
      <xdr:col>15</xdr:col>
      <xdr:colOff>180975</xdr:colOff>
      <xdr:row>38</xdr:row>
      <xdr:rowOff>160393</xdr:rowOff>
    </xdr:to>
    <xdr:cxnSp macro="">
      <xdr:nvCxnSpPr>
        <xdr:cNvPr id="109" name="直線コネクタ 108"/>
        <xdr:cNvCxnSpPr/>
      </xdr:nvCxnSpPr>
      <xdr:spPr>
        <a:xfrm flipV="1">
          <a:off x="9639300" y="6669710"/>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57893</xdr:rowOff>
    </xdr:from>
    <xdr:ext cx="534377" cy="259045"/>
    <xdr:sp macro="" textlink="">
      <xdr:nvSpPr>
        <xdr:cNvPr id="110" name="n_1aveValue【道路】&#10;一人当たり延長"/>
        <xdr:cNvSpPr txBox="1"/>
      </xdr:nvSpPr>
      <xdr:spPr>
        <a:xfrm>
          <a:off x="9359410" y="62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30870</xdr:rowOff>
    </xdr:from>
    <xdr:ext cx="534377" cy="259045"/>
    <xdr:sp macro="" textlink="">
      <xdr:nvSpPr>
        <xdr:cNvPr id="111" name="n_1mainValue【道路】&#10;一人当たり延長"/>
        <xdr:cNvSpPr txBox="1"/>
      </xdr:nvSpPr>
      <xdr:spPr>
        <a:xfrm>
          <a:off x="9359410" y="671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3" name="フローチャート : 判断 142"/>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67310</xdr:rowOff>
    </xdr:from>
    <xdr:to>
      <xdr:col>6</xdr:col>
      <xdr:colOff>561975</xdr:colOff>
      <xdr:row>57</xdr:row>
      <xdr:rowOff>168910</xdr:rowOff>
    </xdr:to>
    <xdr:sp macro="" textlink="">
      <xdr:nvSpPr>
        <xdr:cNvPr id="149" name="円/楕円 148"/>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90187</xdr:rowOff>
    </xdr:from>
    <xdr:ext cx="405111" cy="259045"/>
    <xdr:sp macro="" textlink="">
      <xdr:nvSpPr>
        <xdr:cNvPr id="150" name="【橋りょう・トンネル】&#10;有形固定資産減価償却率該当値テキスト"/>
        <xdr:cNvSpPr txBox="1"/>
      </xdr:nvSpPr>
      <xdr:spPr>
        <a:xfrm>
          <a:off x="47244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143510</xdr:rowOff>
    </xdr:from>
    <xdr:to>
      <xdr:col>5</xdr:col>
      <xdr:colOff>409575</xdr:colOff>
      <xdr:row>58</xdr:row>
      <xdr:rowOff>73660</xdr:rowOff>
    </xdr:to>
    <xdr:sp macro="" textlink="">
      <xdr:nvSpPr>
        <xdr:cNvPr id="151" name="円/楕円 150"/>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118110</xdr:rowOff>
    </xdr:from>
    <xdr:to>
      <xdr:col>6</xdr:col>
      <xdr:colOff>511175</xdr:colOff>
      <xdr:row>58</xdr:row>
      <xdr:rowOff>22860</xdr:rowOff>
    </xdr:to>
    <xdr:cxnSp macro="">
      <xdr:nvCxnSpPr>
        <xdr:cNvPr id="152" name="直線コネクタ 151"/>
        <xdr:cNvCxnSpPr/>
      </xdr:nvCxnSpPr>
      <xdr:spPr>
        <a:xfrm flipV="1">
          <a:off x="3797300" y="98907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40657</xdr:rowOff>
    </xdr:from>
    <xdr:ext cx="405111" cy="259045"/>
    <xdr:sp macro="" textlink="">
      <xdr:nvSpPr>
        <xdr:cNvPr id="153"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64787</xdr:rowOff>
    </xdr:from>
    <xdr:ext cx="405111" cy="259045"/>
    <xdr:sp macro="" textlink="">
      <xdr:nvSpPr>
        <xdr:cNvPr id="154" name="n_1main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5" name="フローチャート : 判断 184"/>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14364</xdr:rowOff>
    </xdr:from>
    <xdr:to>
      <xdr:col>15</xdr:col>
      <xdr:colOff>231775</xdr:colOff>
      <xdr:row>64</xdr:row>
      <xdr:rowOff>115964</xdr:rowOff>
    </xdr:to>
    <xdr:sp macro="" textlink="">
      <xdr:nvSpPr>
        <xdr:cNvPr id="191" name="円/楕円 190"/>
        <xdr:cNvSpPr/>
      </xdr:nvSpPr>
      <xdr:spPr>
        <a:xfrm>
          <a:off x="10426700" y="109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100741</xdr:rowOff>
    </xdr:from>
    <xdr:ext cx="469744" cy="259045"/>
    <xdr:sp macro="" textlink="">
      <xdr:nvSpPr>
        <xdr:cNvPr id="192" name="【橋りょう・トンネル】&#10;一人当たり有形固定資産（償却資産）額該当値テキスト"/>
        <xdr:cNvSpPr txBox="1"/>
      </xdr:nvSpPr>
      <xdr:spPr>
        <a:xfrm>
          <a:off x="10566400" y="1090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14463</xdr:rowOff>
    </xdr:from>
    <xdr:to>
      <xdr:col>14</xdr:col>
      <xdr:colOff>79375</xdr:colOff>
      <xdr:row>64</xdr:row>
      <xdr:rowOff>116063</xdr:rowOff>
    </xdr:to>
    <xdr:sp macro="" textlink="">
      <xdr:nvSpPr>
        <xdr:cNvPr id="193" name="円/楕円 192"/>
        <xdr:cNvSpPr/>
      </xdr:nvSpPr>
      <xdr:spPr>
        <a:xfrm>
          <a:off x="9588500" y="109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65164</xdr:rowOff>
    </xdr:from>
    <xdr:to>
      <xdr:col>15</xdr:col>
      <xdr:colOff>180975</xdr:colOff>
      <xdr:row>64</xdr:row>
      <xdr:rowOff>65263</xdr:rowOff>
    </xdr:to>
    <xdr:cxnSp macro="">
      <xdr:nvCxnSpPr>
        <xdr:cNvPr id="194" name="直線コネクタ 193"/>
        <xdr:cNvCxnSpPr/>
      </xdr:nvCxnSpPr>
      <xdr:spPr>
        <a:xfrm flipV="1">
          <a:off x="9639300" y="11037964"/>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139111</xdr:rowOff>
    </xdr:from>
    <xdr:ext cx="599010" cy="259045"/>
    <xdr:sp macro="" textlink="">
      <xdr:nvSpPr>
        <xdr:cNvPr id="195" name="n_1aveValue【橋りょう・トンネル】&#10;一人当たり有形固定資産（償却資産）額"/>
        <xdr:cNvSpPr txBox="1"/>
      </xdr:nvSpPr>
      <xdr:spPr>
        <a:xfrm>
          <a:off x="9327094"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107190</xdr:rowOff>
    </xdr:from>
    <xdr:ext cx="469744" cy="259045"/>
    <xdr:sp macro="" textlink="">
      <xdr:nvSpPr>
        <xdr:cNvPr id="196" name="n_1mainValue【橋りょう・トンネル】&#10;一人当たり有形固定資産（償却資産）額"/>
        <xdr:cNvSpPr txBox="1"/>
      </xdr:nvSpPr>
      <xdr:spPr>
        <a:xfrm>
          <a:off x="9391727" y="1107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6" name="フローチャート : 判断 225"/>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83313</xdr:rowOff>
    </xdr:from>
    <xdr:to>
      <xdr:col>6</xdr:col>
      <xdr:colOff>561975</xdr:colOff>
      <xdr:row>84</xdr:row>
      <xdr:rowOff>13463</xdr:rowOff>
    </xdr:to>
    <xdr:sp macro="" textlink="">
      <xdr:nvSpPr>
        <xdr:cNvPr id="232" name="円/楕円 231"/>
        <xdr:cNvSpPr/>
      </xdr:nvSpPr>
      <xdr:spPr>
        <a:xfrm>
          <a:off x="4584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61740</xdr:rowOff>
    </xdr:from>
    <xdr:ext cx="405111" cy="259045"/>
    <xdr:sp macro="" textlink="">
      <xdr:nvSpPr>
        <xdr:cNvPr id="233" name="【公営住宅】&#10;有形固定資産減価償却率該当値テキスト"/>
        <xdr:cNvSpPr txBox="1"/>
      </xdr:nvSpPr>
      <xdr:spPr>
        <a:xfrm>
          <a:off x="4724400"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117602</xdr:rowOff>
    </xdr:from>
    <xdr:to>
      <xdr:col>5</xdr:col>
      <xdr:colOff>409575</xdr:colOff>
      <xdr:row>84</xdr:row>
      <xdr:rowOff>47752</xdr:rowOff>
    </xdr:to>
    <xdr:sp macro="" textlink="">
      <xdr:nvSpPr>
        <xdr:cNvPr id="234" name="円/楕円 233"/>
        <xdr:cNvSpPr/>
      </xdr:nvSpPr>
      <xdr:spPr>
        <a:xfrm>
          <a:off x="3746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134113</xdr:rowOff>
    </xdr:from>
    <xdr:to>
      <xdr:col>6</xdr:col>
      <xdr:colOff>511175</xdr:colOff>
      <xdr:row>83</xdr:row>
      <xdr:rowOff>168402</xdr:rowOff>
    </xdr:to>
    <xdr:cxnSp macro="">
      <xdr:nvCxnSpPr>
        <xdr:cNvPr id="235" name="直線コネクタ 234"/>
        <xdr:cNvCxnSpPr/>
      </xdr:nvCxnSpPr>
      <xdr:spPr>
        <a:xfrm flipV="1">
          <a:off x="3797300" y="143644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36"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38879</xdr:rowOff>
    </xdr:from>
    <xdr:ext cx="405111" cy="259045"/>
    <xdr:sp macro="" textlink="">
      <xdr:nvSpPr>
        <xdr:cNvPr id="237" name="n_1mainValue【公営住宅】&#10;有形固定資産減価償却率"/>
        <xdr:cNvSpPr txBox="1"/>
      </xdr:nvSpPr>
      <xdr:spPr>
        <a:xfrm>
          <a:off x="3582043"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66" name="フローチャート : 判断 265"/>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48107</xdr:rowOff>
    </xdr:from>
    <xdr:to>
      <xdr:col>15</xdr:col>
      <xdr:colOff>231775</xdr:colOff>
      <xdr:row>81</xdr:row>
      <xdr:rowOff>149707</xdr:rowOff>
    </xdr:to>
    <xdr:sp macro="" textlink="">
      <xdr:nvSpPr>
        <xdr:cNvPr id="272" name="円/楕円 271"/>
        <xdr:cNvSpPr/>
      </xdr:nvSpPr>
      <xdr:spPr>
        <a:xfrm>
          <a:off x="10426700" y="139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70984</xdr:rowOff>
    </xdr:from>
    <xdr:ext cx="469744" cy="259045"/>
    <xdr:sp macro="" textlink="">
      <xdr:nvSpPr>
        <xdr:cNvPr id="273" name="【公営住宅】&#10;一人当たり面積該当値テキスト"/>
        <xdr:cNvSpPr txBox="1"/>
      </xdr:nvSpPr>
      <xdr:spPr>
        <a:xfrm>
          <a:off x="10566400" y="137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54966</xdr:rowOff>
    </xdr:from>
    <xdr:to>
      <xdr:col>14</xdr:col>
      <xdr:colOff>79375</xdr:colOff>
      <xdr:row>81</xdr:row>
      <xdr:rowOff>156566</xdr:rowOff>
    </xdr:to>
    <xdr:sp macro="" textlink="">
      <xdr:nvSpPr>
        <xdr:cNvPr id="274" name="円/楕円 273"/>
        <xdr:cNvSpPr/>
      </xdr:nvSpPr>
      <xdr:spPr>
        <a:xfrm>
          <a:off x="9588500" y="139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98907</xdr:rowOff>
    </xdr:from>
    <xdr:to>
      <xdr:col>15</xdr:col>
      <xdr:colOff>180975</xdr:colOff>
      <xdr:row>81</xdr:row>
      <xdr:rowOff>105766</xdr:rowOff>
    </xdr:to>
    <xdr:cxnSp macro="">
      <xdr:nvCxnSpPr>
        <xdr:cNvPr id="275" name="直線コネクタ 274"/>
        <xdr:cNvCxnSpPr/>
      </xdr:nvCxnSpPr>
      <xdr:spPr>
        <a:xfrm flipV="1">
          <a:off x="9639300" y="1398635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145406</xdr:rowOff>
    </xdr:from>
    <xdr:ext cx="469744" cy="259045"/>
    <xdr:sp macro="" textlink="">
      <xdr:nvSpPr>
        <xdr:cNvPr id="276" name="n_1aveValue【公営住宅】&#10;一人当たり面積"/>
        <xdr:cNvSpPr txBox="1"/>
      </xdr:nvSpPr>
      <xdr:spPr>
        <a:xfrm>
          <a:off x="93917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1643</xdr:rowOff>
    </xdr:from>
    <xdr:ext cx="469744" cy="259045"/>
    <xdr:sp macro="" textlink="">
      <xdr:nvSpPr>
        <xdr:cNvPr id="277" name="n_1mainValue【公営住宅】&#10;一人当たり面積"/>
        <xdr:cNvSpPr txBox="1"/>
      </xdr:nvSpPr>
      <xdr:spPr>
        <a:xfrm>
          <a:off x="9391727" y="137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23"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25" name="フローチャート : 判断 324"/>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109220</xdr:rowOff>
    </xdr:from>
    <xdr:to>
      <xdr:col>23</xdr:col>
      <xdr:colOff>568325</xdr:colOff>
      <xdr:row>41</xdr:row>
      <xdr:rowOff>39370</xdr:rowOff>
    </xdr:to>
    <xdr:sp macro="" textlink="">
      <xdr:nvSpPr>
        <xdr:cNvPr id="331" name="円/楕円 330"/>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24147</xdr:rowOff>
    </xdr:from>
    <xdr:ext cx="405111" cy="259045"/>
    <xdr:sp macro="" textlink="">
      <xdr:nvSpPr>
        <xdr:cNvPr id="332" name="【認定こども園・幼稚園・保育所】&#10;有形固定資産減価償却率該当値テキスト"/>
        <xdr:cNvSpPr txBox="1"/>
      </xdr:nvSpPr>
      <xdr:spPr>
        <a:xfrm>
          <a:off x="164084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135890</xdr:rowOff>
    </xdr:from>
    <xdr:to>
      <xdr:col>22</xdr:col>
      <xdr:colOff>415925</xdr:colOff>
      <xdr:row>41</xdr:row>
      <xdr:rowOff>66040</xdr:rowOff>
    </xdr:to>
    <xdr:sp macro="" textlink="">
      <xdr:nvSpPr>
        <xdr:cNvPr id="333" name="円/楕円 332"/>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160020</xdr:rowOff>
    </xdr:from>
    <xdr:to>
      <xdr:col>23</xdr:col>
      <xdr:colOff>517525</xdr:colOff>
      <xdr:row>41</xdr:row>
      <xdr:rowOff>15240</xdr:rowOff>
    </xdr:to>
    <xdr:cxnSp macro="">
      <xdr:nvCxnSpPr>
        <xdr:cNvPr id="334" name="直線コネクタ 333"/>
        <xdr:cNvCxnSpPr/>
      </xdr:nvCxnSpPr>
      <xdr:spPr>
        <a:xfrm flipV="1">
          <a:off x="15481300" y="70180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130192</xdr:rowOff>
    </xdr:from>
    <xdr:ext cx="405111" cy="259045"/>
    <xdr:sp macro="" textlink="">
      <xdr:nvSpPr>
        <xdr:cNvPr id="335" name="n_1aveValue【認定こども園・幼稚園・保育所】&#10;有形固定資産減価償却率"/>
        <xdr:cNvSpPr txBox="1"/>
      </xdr:nvSpPr>
      <xdr:spPr>
        <a:xfrm>
          <a:off x="15266043"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57167</xdr:rowOff>
    </xdr:from>
    <xdr:ext cx="405111" cy="259045"/>
    <xdr:sp macro="" textlink="">
      <xdr:nvSpPr>
        <xdr:cNvPr id="336" name="n_1mainValue【認定こども園・幼稚園・保育所】&#10;有形固定資産減価償却率"/>
        <xdr:cNvSpPr txBox="1"/>
      </xdr:nvSpPr>
      <xdr:spPr>
        <a:xfrm>
          <a:off x="15266043"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65" name="フローチャート : 判断 364"/>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73406</xdr:rowOff>
    </xdr:from>
    <xdr:to>
      <xdr:col>32</xdr:col>
      <xdr:colOff>238125</xdr:colOff>
      <xdr:row>40</xdr:row>
      <xdr:rowOff>3556</xdr:rowOff>
    </xdr:to>
    <xdr:sp macro="" textlink="">
      <xdr:nvSpPr>
        <xdr:cNvPr id="371" name="円/楕円 370"/>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51833</xdr:rowOff>
    </xdr:from>
    <xdr:ext cx="469744" cy="259045"/>
    <xdr:sp macro="" textlink="">
      <xdr:nvSpPr>
        <xdr:cNvPr id="372" name="【認定こども園・幼稚園・保育所】&#10;一人当たり面積該当値テキスト"/>
        <xdr:cNvSpPr txBox="1"/>
      </xdr:nvSpPr>
      <xdr:spPr>
        <a:xfrm>
          <a:off x="22250400"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66548</xdr:rowOff>
    </xdr:from>
    <xdr:to>
      <xdr:col>31</xdr:col>
      <xdr:colOff>85725</xdr:colOff>
      <xdr:row>39</xdr:row>
      <xdr:rowOff>168148</xdr:rowOff>
    </xdr:to>
    <xdr:sp macro="" textlink="">
      <xdr:nvSpPr>
        <xdr:cNvPr id="373" name="円/楕円 372"/>
        <xdr:cNvSpPr/>
      </xdr:nvSpPr>
      <xdr:spPr>
        <a:xfrm>
          <a:off x="21272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117348</xdr:rowOff>
    </xdr:from>
    <xdr:to>
      <xdr:col>32</xdr:col>
      <xdr:colOff>187325</xdr:colOff>
      <xdr:row>39</xdr:row>
      <xdr:rowOff>124206</xdr:rowOff>
    </xdr:to>
    <xdr:cxnSp macro="">
      <xdr:nvCxnSpPr>
        <xdr:cNvPr id="374" name="直線コネクタ 373"/>
        <xdr:cNvCxnSpPr/>
      </xdr:nvCxnSpPr>
      <xdr:spPr>
        <a:xfrm>
          <a:off x="21323300" y="68038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164101</xdr:rowOff>
    </xdr:from>
    <xdr:ext cx="469744" cy="259045"/>
    <xdr:sp macro="" textlink="">
      <xdr:nvSpPr>
        <xdr:cNvPr id="375"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159275</xdr:rowOff>
    </xdr:from>
    <xdr:ext cx="469744" cy="259045"/>
    <xdr:sp macro="" textlink="">
      <xdr:nvSpPr>
        <xdr:cNvPr id="376" name="n_1mainValue【認定こども園・幼稚園・保育所】&#10;一人当たり面積"/>
        <xdr:cNvSpPr txBox="1"/>
      </xdr:nvSpPr>
      <xdr:spPr>
        <a:xfrm>
          <a:off x="210757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406" name="フローチャート : 判断 405"/>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81788</xdr:rowOff>
    </xdr:from>
    <xdr:to>
      <xdr:col>23</xdr:col>
      <xdr:colOff>568325</xdr:colOff>
      <xdr:row>62</xdr:row>
      <xdr:rowOff>11938</xdr:rowOff>
    </xdr:to>
    <xdr:sp macro="" textlink="">
      <xdr:nvSpPr>
        <xdr:cNvPr id="412" name="円/楕円 411"/>
        <xdr:cNvSpPr/>
      </xdr:nvSpPr>
      <xdr:spPr>
        <a:xfrm>
          <a:off x="162687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60215</xdr:rowOff>
    </xdr:from>
    <xdr:ext cx="405111" cy="259045"/>
    <xdr:sp macro="" textlink="">
      <xdr:nvSpPr>
        <xdr:cNvPr id="413" name="【学校施設】&#10;有形固定資産減価償却率該当値テキスト"/>
        <xdr:cNvSpPr txBox="1"/>
      </xdr:nvSpPr>
      <xdr:spPr>
        <a:xfrm>
          <a:off x="16408400"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122936</xdr:rowOff>
    </xdr:from>
    <xdr:to>
      <xdr:col>22</xdr:col>
      <xdr:colOff>415925</xdr:colOff>
      <xdr:row>62</xdr:row>
      <xdr:rowOff>53086</xdr:rowOff>
    </xdr:to>
    <xdr:sp macro="" textlink="">
      <xdr:nvSpPr>
        <xdr:cNvPr id="414" name="円/楕円 413"/>
        <xdr:cNvSpPr/>
      </xdr:nvSpPr>
      <xdr:spPr>
        <a:xfrm>
          <a:off x="15430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132588</xdr:rowOff>
    </xdr:from>
    <xdr:to>
      <xdr:col>23</xdr:col>
      <xdr:colOff>517525</xdr:colOff>
      <xdr:row>62</xdr:row>
      <xdr:rowOff>2286</xdr:rowOff>
    </xdr:to>
    <xdr:cxnSp macro="">
      <xdr:nvCxnSpPr>
        <xdr:cNvPr id="415" name="直線コネクタ 414"/>
        <xdr:cNvCxnSpPr/>
      </xdr:nvCxnSpPr>
      <xdr:spPr>
        <a:xfrm flipV="1">
          <a:off x="15481300" y="1059103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39895</xdr:rowOff>
    </xdr:from>
    <xdr:ext cx="405111" cy="259045"/>
    <xdr:sp macro="" textlink="">
      <xdr:nvSpPr>
        <xdr:cNvPr id="416"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44213</xdr:rowOff>
    </xdr:from>
    <xdr:ext cx="405111" cy="259045"/>
    <xdr:sp macro="" textlink="">
      <xdr:nvSpPr>
        <xdr:cNvPr id="417" name="n_1mainValue【学校施設】&#10;有形固定資産減価償却率"/>
        <xdr:cNvSpPr txBox="1"/>
      </xdr:nvSpPr>
      <xdr:spPr>
        <a:xfrm>
          <a:off x="15266043"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48" name="フローチャート : 判断 447"/>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38926</xdr:rowOff>
    </xdr:from>
    <xdr:to>
      <xdr:col>32</xdr:col>
      <xdr:colOff>238125</xdr:colOff>
      <xdr:row>62</xdr:row>
      <xdr:rowOff>140526</xdr:rowOff>
    </xdr:to>
    <xdr:sp macro="" textlink="">
      <xdr:nvSpPr>
        <xdr:cNvPr id="454" name="円/楕円 453"/>
        <xdr:cNvSpPr/>
      </xdr:nvSpPr>
      <xdr:spPr>
        <a:xfrm>
          <a:off x="221107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125303</xdr:rowOff>
    </xdr:from>
    <xdr:ext cx="469744" cy="259045"/>
    <xdr:sp macro="" textlink="">
      <xdr:nvSpPr>
        <xdr:cNvPr id="455" name="【学校施設】&#10;一人当たり面積該当値テキスト"/>
        <xdr:cNvSpPr txBox="1"/>
      </xdr:nvSpPr>
      <xdr:spPr>
        <a:xfrm>
          <a:off x="22250400" y="1058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46355</xdr:rowOff>
    </xdr:from>
    <xdr:to>
      <xdr:col>31</xdr:col>
      <xdr:colOff>85725</xdr:colOff>
      <xdr:row>62</xdr:row>
      <xdr:rowOff>147955</xdr:rowOff>
    </xdr:to>
    <xdr:sp macro="" textlink="">
      <xdr:nvSpPr>
        <xdr:cNvPr id="456" name="円/楕円 455"/>
        <xdr:cNvSpPr/>
      </xdr:nvSpPr>
      <xdr:spPr>
        <a:xfrm>
          <a:off x="2127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89726</xdr:rowOff>
    </xdr:from>
    <xdr:to>
      <xdr:col>32</xdr:col>
      <xdr:colOff>187325</xdr:colOff>
      <xdr:row>62</xdr:row>
      <xdr:rowOff>97155</xdr:rowOff>
    </xdr:to>
    <xdr:cxnSp macro="">
      <xdr:nvCxnSpPr>
        <xdr:cNvPr id="457" name="直線コネクタ 456"/>
        <xdr:cNvCxnSpPr/>
      </xdr:nvCxnSpPr>
      <xdr:spPr>
        <a:xfrm flipV="1">
          <a:off x="21323300" y="1071962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88472</xdr:rowOff>
    </xdr:from>
    <xdr:ext cx="469744" cy="259045"/>
    <xdr:sp macro="" textlink="">
      <xdr:nvSpPr>
        <xdr:cNvPr id="458" name="n_1aveValue【学校施設】&#10;一人当たり面積"/>
        <xdr:cNvSpPr txBox="1"/>
      </xdr:nvSpPr>
      <xdr:spPr>
        <a:xfrm>
          <a:off x="210757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139082</xdr:rowOff>
    </xdr:from>
    <xdr:ext cx="469744" cy="259045"/>
    <xdr:sp macro="" textlink="">
      <xdr:nvSpPr>
        <xdr:cNvPr id="459" name="n_1mainValue【学校施設】&#10;一人当たり面積"/>
        <xdr:cNvSpPr txBox="1"/>
      </xdr:nvSpPr>
      <xdr:spPr>
        <a:xfrm>
          <a:off x="21075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4" name="直線コネクタ 48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6" name="直線コネクタ 48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92091</xdr:rowOff>
    </xdr:from>
    <xdr:ext cx="405111" cy="259045"/>
    <xdr:sp macro="" textlink="">
      <xdr:nvSpPr>
        <xdr:cNvPr id="489" name="【児童館】&#10;有形固定資産減価償却率平均値テキスト"/>
        <xdr:cNvSpPr txBox="1"/>
      </xdr:nvSpPr>
      <xdr:spPr>
        <a:xfrm>
          <a:off x="164084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0" name="フローチャート : 判断 48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170180</xdr:rowOff>
    </xdr:from>
    <xdr:to>
      <xdr:col>22</xdr:col>
      <xdr:colOff>415925</xdr:colOff>
      <xdr:row>82</xdr:row>
      <xdr:rowOff>100330</xdr:rowOff>
    </xdr:to>
    <xdr:sp macro="" textlink="">
      <xdr:nvSpPr>
        <xdr:cNvPr id="491" name="フローチャート : 判断 490"/>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166370</xdr:rowOff>
    </xdr:from>
    <xdr:to>
      <xdr:col>23</xdr:col>
      <xdr:colOff>568325</xdr:colOff>
      <xdr:row>84</xdr:row>
      <xdr:rowOff>96520</xdr:rowOff>
    </xdr:to>
    <xdr:sp macro="" textlink="">
      <xdr:nvSpPr>
        <xdr:cNvPr id="497" name="円/楕円 496"/>
        <xdr:cNvSpPr/>
      </xdr:nvSpPr>
      <xdr:spPr>
        <a:xfrm>
          <a:off x="16268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144797</xdr:rowOff>
    </xdr:from>
    <xdr:ext cx="405111" cy="259045"/>
    <xdr:sp macro="" textlink="">
      <xdr:nvSpPr>
        <xdr:cNvPr id="498" name="【児童館】&#10;有形固定資産減価償却率該当値テキスト"/>
        <xdr:cNvSpPr txBox="1"/>
      </xdr:nvSpPr>
      <xdr:spPr>
        <a:xfrm>
          <a:off x="164084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34925</xdr:rowOff>
    </xdr:from>
    <xdr:to>
      <xdr:col>22</xdr:col>
      <xdr:colOff>415925</xdr:colOff>
      <xdr:row>84</xdr:row>
      <xdr:rowOff>136525</xdr:rowOff>
    </xdr:to>
    <xdr:sp macro="" textlink="">
      <xdr:nvSpPr>
        <xdr:cNvPr id="499" name="円/楕円 498"/>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45720</xdr:rowOff>
    </xdr:from>
    <xdr:to>
      <xdr:col>23</xdr:col>
      <xdr:colOff>517525</xdr:colOff>
      <xdr:row>84</xdr:row>
      <xdr:rowOff>85725</xdr:rowOff>
    </xdr:to>
    <xdr:cxnSp macro="">
      <xdr:nvCxnSpPr>
        <xdr:cNvPr id="500" name="直線コネクタ 499"/>
        <xdr:cNvCxnSpPr/>
      </xdr:nvCxnSpPr>
      <xdr:spPr>
        <a:xfrm flipV="1">
          <a:off x="15481300" y="14447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116857</xdr:rowOff>
    </xdr:from>
    <xdr:ext cx="405111" cy="259045"/>
    <xdr:sp macro="" textlink="">
      <xdr:nvSpPr>
        <xdr:cNvPr id="501" name="n_1aveValue【児童館】&#10;有形固定資産減価償却率"/>
        <xdr:cNvSpPr txBox="1"/>
      </xdr:nvSpPr>
      <xdr:spPr>
        <a:xfrm>
          <a:off x="15266043"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127652</xdr:rowOff>
    </xdr:from>
    <xdr:ext cx="405111" cy="259045"/>
    <xdr:sp macro="" textlink="">
      <xdr:nvSpPr>
        <xdr:cNvPr id="502" name="n_1mainValue【児童館】&#10;有形固定資産減価償却率"/>
        <xdr:cNvSpPr txBox="1"/>
      </xdr:nvSpPr>
      <xdr:spPr>
        <a:xfrm>
          <a:off x="15266043"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4" name="直線コネクタ 52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6" name="直線コネクタ 52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8" name="直線コネクタ 52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29"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0" name="フローチャート : 判断 52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1" name="フローチャート : 判断 53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113030</xdr:rowOff>
    </xdr:from>
    <xdr:to>
      <xdr:col>32</xdr:col>
      <xdr:colOff>238125</xdr:colOff>
      <xdr:row>80</xdr:row>
      <xdr:rowOff>43180</xdr:rowOff>
    </xdr:to>
    <xdr:sp macro="" textlink="">
      <xdr:nvSpPr>
        <xdr:cNvPr id="537" name="円/楕円 536"/>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135907</xdr:rowOff>
    </xdr:from>
    <xdr:ext cx="469744" cy="259045"/>
    <xdr:sp macro="" textlink="">
      <xdr:nvSpPr>
        <xdr:cNvPr id="538" name="【児童館】&#10;一人当たり面積該当値テキスト"/>
        <xdr:cNvSpPr txBox="1"/>
      </xdr:nvSpPr>
      <xdr:spPr>
        <a:xfrm>
          <a:off x="222504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113030</xdr:rowOff>
    </xdr:from>
    <xdr:to>
      <xdr:col>31</xdr:col>
      <xdr:colOff>85725</xdr:colOff>
      <xdr:row>80</xdr:row>
      <xdr:rowOff>43180</xdr:rowOff>
    </xdr:to>
    <xdr:sp macro="" textlink="">
      <xdr:nvSpPr>
        <xdr:cNvPr id="539" name="円/楕円 538"/>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163830</xdr:rowOff>
    </xdr:from>
    <xdr:to>
      <xdr:col>32</xdr:col>
      <xdr:colOff>187325</xdr:colOff>
      <xdr:row>79</xdr:row>
      <xdr:rowOff>163830</xdr:rowOff>
    </xdr:to>
    <xdr:cxnSp macro="">
      <xdr:nvCxnSpPr>
        <xdr:cNvPr id="540" name="直線コネクタ 539"/>
        <xdr:cNvCxnSpPr/>
      </xdr:nvCxnSpPr>
      <xdr:spPr>
        <a:xfrm>
          <a:off x="21323300" y="1370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41"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59707</xdr:rowOff>
    </xdr:from>
    <xdr:ext cx="469744" cy="259045"/>
    <xdr:sp macro="" textlink="">
      <xdr:nvSpPr>
        <xdr:cNvPr id="542" name="n_1mainValue【児童館】&#10;一人当たり面積"/>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5" name="テキスト ボックス 5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5" name="テキスト ボックス 5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9" name="直線コネクタ 56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1" name="直線コネクタ 57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3" name="直線コネクタ 57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574" name="【公民館】&#10;有形固定資産減価償却率平均値テキスト"/>
        <xdr:cNvSpPr txBox="1"/>
      </xdr:nvSpPr>
      <xdr:spPr>
        <a:xfrm>
          <a:off x="164084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5" name="フローチャート : 判断 57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76" name="フローチャート : 判断 575"/>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107043</xdr:rowOff>
    </xdr:from>
    <xdr:to>
      <xdr:col>23</xdr:col>
      <xdr:colOff>568325</xdr:colOff>
      <xdr:row>109</xdr:row>
      <xdr:rowOff>37193</xdr:rowOff>
    </xdr:to>
    <xdr:sp macro="" textlink="">
      <xdr:nvSpPr>
        <xdr:cNvPr id="582" name="円/楕円 581"/>
        <xdr:cNvSpPr/>
      </xdr:nvSpPr>
      <xdr:spPr>
        <a:xfrm>
          <a:off x="16268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21970</xdr:rowOff>
    </xdr:from>
    <xdr:ext cx="405111" cy="259045"/>
    <xdr:sp macro="" textlink="">
      <xdr:nvSpPr>
        <xdr:cNvPr id="583" name="【公民館】&#10;有形固定資産減価償却率該当値テキスト"/>
        <xdr:cNvSpPr txBox="1"/>
      </xdr:nvSpPr>
      <xdr:spPr>
        <a:xfrm>
          <a:off x="16408400" y="185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165826</xdr:rowOff>
    </xdr:from>
    <xdr:to>
      <xdr:col>22</xdr:col>
      <xdr:colOff>415925</xdr:colOff>
      <xdr:row>109</xdr:row>
      <xdr:rowOff>95976</xdr:rowOff>
    </xdr:to>
    <xdr:sp macro="" textlink="">
      <xdr:nvSpPr>
        <xdr:cNvPr id="584" name="円/楕円 583"/>
        <xdr:cNvSpPr/>
      </xdr:nvSpPr>
      <xdr:spPr>
        <a:xfrm>
          <a:off x="154305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157843</xdr:rowOff>
    </xdr:from>
    <xdr:to>
      <xdr:col>23</xdr:col>
      <xdr:colOff>517525</xdr:colOff>
      <xdr:row>109</xdr:row>
      <xdr:rowOff>45176</xdr:rowOff>
    </xdr:to>
    <xdr:cxnSp macro="">
      <xdr:nvCxnSpPr>
        <xdr:cNvPr id="585" name="直線コネクタ 584"/>
        <xdr:cNvCxnSpPr/>
      </xdr:nvCxnSpPr>
      <xdr:spPr>
        <a:xfrm flipV="1">
          <a:off x="15481300" y="186744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19429</xdr:rowOff>
    </xdr:from>
    <xdr:ext cx="405111" cy="259045"/>
    <xdr:sp macro="" textlink="">
      <xdr:nvSpPr>
        <xdr:cNvPr id="586" name="n_1aveValue【公民館】&#10;有形固定資産減価償却率"/>
        <xdr:cNvSpPr txBox="1"/>
      </xdr:nvSpPr>
      <xdr:spPr>
        <a:xfrm>
          <a:off x="15266043"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87103</xdr:rowOff>
    </xdr:from>
    <xdr:ext cx="405111" cy="259045"/>
    <xdr:sp macro="" textlink="">
      <xdr:nvSpPr>
        <xdr:cNvPr id="587" name="n_1mainValue【公民館】&#10;有形固定資産減価償却率"/>
        <xdr:cNvSpPr txBox="1"/>
      </xdr:nvSpPr>
      <xdr:spPr>
        <a:xfrm>
          <a:off x="15266043" y="187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9" name="直線コネクタ 60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1" name="直線コネクタ 6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3" name="直線コネクタ 61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14"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5" name="フローチャート : 判断 61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616" name="フローチャート : 判断 615"/>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112268</xdr:rowOff>
    </xdr:from>
    <xdr:to>
      <xdr:col>32</xdr:col>
      <xdr:colOff>238125</xdr:colOff>
      <xdr:row>107</xdr:row>
      <xdr:rowOff>42418</xdr:rowOff>
    </xdr:to>
    <xdr:sp macro="" textlink="">
      <xdr:nvSpPr>
        <xdr:cNvPr id="622" name="円/楕円 621"/>
        <xdr:cNvSpPr/>
      </xdr:nvSpPr>
      <xdr:spPr>
        <a:xfrm>
          <a:off x="22110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90695</xdr:rowOff>
    </xdr:from>
    <xdr:ext cx="469744" cy="259045"/>
    <xdr:sp macro="" textlink="">
      <xdr:nvSpPr>
        <xdr:cNvPr id="623" name="【公民館】&#10;一人当たり面積該当値テキスト"/>
        <xdr:cNvSpPr txBox="1"/>
      </xdr:nvSpPr>
      <xdr:spPr>
        <a:xfrm>
          <a:off x="222504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114554</xdr:rowOff>
    </xdr:from>
    <xdr:to>
      <xdr:col>31</xdr:col>
      <xdr:colOff>85725</xdr:colOff>
      <xdr:row>107</xdr:row>
      <xdr:rowOff>44704</xdr:rowOff>
    </xdr:to>
    <xdr:sp macro="" textlink="">
      <xdr:nvSpPr>
        <xdr:cNvPr id="624" name="円/楕円 623"/>
        <xdr:cNvSpPr/>
      </xdr:nvSpPr>
      <xdr:spPr>
        <a:xfrm>
          <a:off x="21272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163068</xdr:rowOff>
    </xdr:from>
    <xdr:to>
      <xdr:col>32</xdr:col>
      <xdr:colOff>187325</xdr:colOff>
      <xdr:row>106</xdr:row>
      <xdr:rowOff>165354</xdr:rowOff>
    </xdr:to>
    <xdr:cxnSp macro="">
      <xdr:nvCxnSpPr>
        <xdr:cNvPr id="625" name="直線コネクタ 624"/>
        <xdr:cNvCxnSpPr/>
      </xdr:nvCxnSpPr>
      <xdr:spPr>
        <a:xfrm flipV="1">
          <a:off x="21323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150385</xdr:rowOff>
    </xdr:from>
    <xdr:ext cx="469744" cy="259045"/>
    <xdr:sp macro="" textlink="">
      <xdr:nvSpPr>
        <xdr:cNvPr id="626"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35831</xdr:rowOff>
    </xdr:from>
    <xdr:ext cx="469744" cy="259045"/>
    <xdr:sp macro="" textlink="">
      <xdr:nvSpPr>
        <xdr:cNvPr id="627" name="n_1mainValue【公民館】&#10;一人当たり面積"/>
        <xdr:cNvSpPr txBox="1"/>
      </xdr:nvSpPr>
      <xdr:spPr>
        <a:xfrm>
          <a:off x="21075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学校施設について、類似団体と比較し</a:t>
          </a:r>
          <a:r>
            <a:rPr kumimoji="1" lang="en-US" altLang="ja-JP" sz="1300">
              <a:latin typeface="ＭＳ Ｐゴシック"/>
            </a:rPr>
            <a:t>19.2</a:t>
          </a:r>
          <a:r>
            <a:rPr kumimoji="1" lang="ja-JP" altLang="en-US" sz="1300">
              <a:latin typeface="ＭＳ Ｐゴシック"/>
            </a:rPr>
            <a:t>％下回っている。市内７つの小中学校があるが耐用年数の</a:t>
          </a:r>
          <a:r>
            <a:rPr kumimoji="1" lang="en-US" altLang="ja-JP" sz="1300">
              <a:latin typeface="ＭＳ Ｐゴシック"/>
            </a:rPr>
            <a:t>50</a:t>
          </a:r>
          <a:r>
            <a:rPr kumimoji="1" lang="ja-JP" altLang="en-US" sz="1300">
              <a:latin typeface="ＭＳ Ｐゴシック"/>
            </a:rPr>
            <a:t>％を経過している校舎が４校あるが、次年度大規模改修を行った小学校が完成するのでさらに比率が下がることが見込まれる。一人当たりの学校施設面積については、類似団体と比較しほぼ同じ水準であるため、今後も、公共施設等総合管理計画等に基づき適切に管理を行っていく。</a:t>
          </a:r>
        </a:p>
        <a:p>
          <a:r>
            <a:rPr kumimoji="1" lang="ja-JP" altLang="en-US" sz="1300">
              <a:latin typeface="ＭＳ Ｐゴシック"/>
            </a:rPr>
            <a:t>　また、橋梁・トンネルについては、老朽化の度合いからすると数値は高くなることが見込まれるが、一人当たりの橋梁・トンネル橋有形固定資産償却資産額は類似団体比で</a:t>
          </a:r>
          <a:r>
            <a:rPr kumimoji="1" lang="en-US" altLang="ja-JP" sz="1300">
              <a:latin typeface="ＭＳ Ｐゴシック"/>
            </a:rPr>
            <a:t>282,418</a:t>
          </a:r>
          <a:r>
            <a:rPr kumimoji="1" lang="ja-JP" altLang="en-US" sz="1300">
              <a:latin typeface="ＭＳ Ｐゴシック"/>
            </a:rPr>
            <a:t>円下回っている。今後修繕費等が発生する可能性もあるため、こちらについても適切に管理していく。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13970</xdr:rowOff>
    </xdr:from>
    <xdr:to>
      <xdr:col>6</xdr:col>
      <xdr:colOff>561975</xdr:colOff>
      <xdr:row>41</xdr:row>
      <xdr:rowOff>115570</xdr:rowOff>
    </xdr:to>
    <xdr:sp macro="" textlink="">
      <xdr:nvSpPr>
        <xdr:cNvPr id="71" name="円/楕円 70"/>
        <xdr:cNvSpPr/>
      </xdr:nvSpPr>
      <xdr:spPr>
        <a:xfrm>
          <a:off x="4584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100347</xdr:rowOff>
    </xdr:from>
    <xdr:ext cx="405111" cy="259045"/>
    <xdr:sp macro="" textlink="">
      <xdr:nvSpPr>
        <xdr:cNvPr id="72" name="【図書館】&#10;有形固定資産減価償却率該当値テキスト"/>
        <xdr:cNvSpPr txBox="1"/>
      </xdr:nvSpPr>
      <xdr:spPr>
        <a:xfrm>
          <a:off x="4724400"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31931</xdr:rowOff>
    </xdr:from>
    <xdr:to>
      <xdr:col>5</xdr:col>
      <xdr:colOff>409575</xdr:colOff>
      <xdr:row>41</xdr:row>
      <xdr:rowOff>133531</xdr:rowOff>
    </xdr:to>
    <xdr:sp macro="" textlink="">
      <xdr:nvSpPr>
        <xdr:cNvPr id="73" name="円/楕円 72"/>
        <xdr:cNvSpPr/>
      </xdr:nvSpPr>
      <xdr:spPr>
        <a:xfrm>
          <a:off x="3746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64770</xdr:rowOff>
    </xdr:from>
    <xdr:to>
      <xdr:col>6</xdr:col>
      <xdr:colOff>511175</xdr:colOff>
      <xdr:row>41</xdr:row>
      <xdr:rowOff>82731</xdr:rowOff>
    </xdr:to>
    <xdr:cxnSp macro="">
      <xdr:nvCxnSpPr>
        <xdr:cNvPr id="74" name="直線コネクタ 73"/>
        <xdr:cNvCxnSpPr/>
      </xdr:nvCxnSpPr>
      <xdr:spPr>
        <a:xfrm flipV="1">
          <a:off x="3797300" y="70942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119034</xdr:rowOff>
    </xdr:from>
    <xdr:ext cx="405111" cy="259045"/>
    <xdr:sp macro="" textlink="">
      <xdr:nvSpPr>
        <xdr:cNvPr id="75"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124658</xdr:rowOff>
    </xdr:from>
    <xdr:ext cx="405111" cy="259045"/>
    <xdr:sp macro="" textlink="">
      <xdr:nvSpPr>
        <xdr:cNvPr id="76" name="n_1mainValue【図書館】&#10;有形固定資産減価償却率"/>
        <xdr:cNvSpPr txBox="1"/>
      </xdr:nvSpPr>
      <xdr:spPr>
        <a:xfrm>
          <a:off x="3582043"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6"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8" name="フローチャート : 判断 107"/>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44450</xdr:rowOff>
    </xdr:from>
    <xdr:to>
      <xdr:col>15</xdr:col>
      <xdr:colOff>231775</xdr:colOff>
      <xdr:row>33</xdr:row>
      <xdr:rowOff>146050</xdr:rowOff>
    </xdr:to>
    <xdr:sp macro="" textlink="">
      <xdr:nvSpPr>
        <xdr:cNvPr id="114" name="円/楕円 113"/>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130827</xdr:rowOff>
    </xdr:from>
    <xdr:ext cx="469744" cy="259045"/>
    <xdr:sp macro="" textlink="">
      <xdr:nvSpPr>
        <xdr:cNvPr id="115" name="【図書館】&#10;一人当たり面積該当値テキスト"/>
        <xdr:cNvSpPr txBox="1"/>
      </xdr:nvSpPr>
      <xdr:spPr>
        <a:xfrm>
          <a:off x="10566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63500</xdr:rowOff>
    </xdr:from>
    <xdr:to>
      <xdr:col>14</xdr:col>
      <xdr:colOff>79375</xdr:colOff>
      <xdr:row>33</xdr:row>
      <xdr:rowOff>165100</xdr:rowOff>
    </xdr:to>
    <xdr:sp macro="" textlink="">
      <xdr:nvSpPr>
        <xdr:cNvPr id="116" name="円/楕円 115"/>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95250</xdr:rowOff>
    </xdr:from>
    <xdr:to>
      <xdr:col>15</xdr:col>
      <xdr:colOff>180975</xdr:colOff>
      <xdr:row>33</xdr:row>
      <xdr:rowOff>114300</xdr:rowOff>
    </xdr:to>
    <xdr:cxnSp macro="">
      <xdr:nvCxnSpPr>
        <xdr:cNvPr id="117" name="直線コネクタ 116"/>
        <xdr:cNvCxnSpPr/>
      </xdr:nvCxnSpPr>
      <xdr:spPr>
        <a:xfrm flipV="1">
          <a:off x="9639300" y="5753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80027</xdr:rowOff>
    </xdr:from>
    <xdr:ext cx="469744" cy="259045"/>
    <xdr:sp macro="" textlink="">
      <xdr:nvSpPr>
        <xdr:cNvPr id="118"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10177</xdr:rowOff>
    </xdr:from>
    <xdr:ext cx="469744" cy="259045"/>
    <xdr:sp macro="" textlink="">
      <xdr:nvSpPr>
        <xdr:cNvPr id="119" name="n_1mainValue【図書館】&#10;一人当たり面積"/>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51" name="フローチャート : 判断 150"/>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76835</xdr:rowOff>
    </xdr:from>
    <xdr:to>
      <xdr:col>6</xdr:col>
      <xdr:colOff>561975</xdr:colOff>
      <xdr:row>61</xdr:row>
      <xdr:rowOff>6985</xdr:rowOff>
    </xdr:to>
    <xdr:sp macro="" textlink="">
      <xdr:nvSpPr>
        <xdr:cNvPr id="157" name="円/楕円 156"/>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55262</xdr:rowOff>
    </xdr:from>
    <xdr:ext cx="405111" cy="259045"/>
    <xdr:sp macro="" textlink="">
      <xdr:nvSpPr>
        <xdr:cNvPr id="158" name="【体育館・プール】&#10;有形固定資産減価償却率該当値テキスト"/>
        <xdr:cNvSpPr txBox="1"/>
      </xdr:nvSpPr>
      <xdr:spPr>
        <a:xfrm>
          <a:off x="47244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92075</xdr:rowOff>
    </xdr:from>
    <xdr:to>
      <xdr:col>5</xdr:col>
      <xdr:colOff>409575</xdr:colOff>
      <xdr:row>61</xdr:row>
      <xdr:rowOff>22225</xdr:rowOff>
    </xdr:to>
    <xdr:sp macro="" textlink="">
      <xdr:nvSpPr>
        <xdr:cNvPr id="159" name="円/楕円 158"/>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127635</xdr:rowOff>
    </xdr:from>
    <xdr:to>
      <xdr:col>6</xdr:col>
      <xdr:colOff>511175</xdr:colOff>
      <xdr:row>60</xdr:row>
      <xdr:rowOff>142875</xdr:rowOff>
    </xdr:to>
    <xdr:cxnSp macro="">
      <xdr:nvCxnSpPr>
        <xdr:cNvPr id="160" name="直線コネクタ 159"/>
        <xdr:cNvCxnSpPr/>
      </xdr:nvCxnSpPr>
      <xdr:spPr>
        <a:xfrm flipV="1">
          <a:off x="3797300" y="104146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19702</xdr:rowOff>
    </xdr:from>
    <xdr:ext cx="405111" cy="259045"/>
    <xdr:sp macro="" textlink="">
      <xdr:nvSpPr>
        <xdr:cNvPr id="161" name="n_1aveValue【体育館・プール】&#10;有形固定資産減価償却率"/>
        <xdr:cNvSpPr txBox="1"/>
      </xdr:nvSpPr>
      <xdr:spPr>
        <a:xfrm>
          <a:off x="3582043"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13352</xdr:rowOff>
    </xdr:from>
    <xdr:ext cx="405111" cy="259045"/>
    <xdr:sp macro="" textlink="">
      <xdr:nvSpPr>
        <xdr:cNvPr id="162" name="n_1mainValue【体育館・プール】&#10;有形固定資産減価償却率"/>
        <xdr:cNvSpPr txBox="1"/>
      </xdr:nvSpPr>
      <xdr:spPr>
        <a:xfrm>
          <a:off x="3582043"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93" name="フローチャート : 判断 192"/>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147320</xdr:rowOff>
    </xdr:from>
    <xdr:to>
      <xdr:col>15</xdr:col>
      <xdr:colOff>231775</xdr:colOff>
      <xdr:row>61</xdr:row>
      <xdr:rowOff>77470</xdr:rowOff>
    </xdr:to>
    <xdr:sp macro="" textlink="">
      <xdr:nvSpPr>
        <xdr:cNvPr id="199" name="円/楕円 198"/>
        <xdr:cNvSpPr/>
      </xdr:nvSpPr>
      <xdr:spPr>
        <a:xfrm>
          <a:off x="10426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170197</xdr:rowOff>
    </xdr:from>
    <xdr:ext cx="469744" cy="259045"/>
    <xdr:sp macro="" textlink="">
      <xdr:nvSpPr>
        <xdr:cNvPr id="200" name="【体育館・プール】&#10;一人当たり面積該当値テキスト"/>
        <xdr:cNvSpPr txBox="1"/>
      </xdr:nvSpPr>
      <xdr:spPr>
        <a:xfrm>
          <a:off x="105664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153035</xdr:rowOff>
    </xdr:from>
    <xdr:to>
      <xdr:col>14</xdr:col>
      <xdr:colOff>79375</xdr:colOff>
      <xdr:row>61</xdr:row>
      <xdr:rowOff>83185</xdr:rowOff>
    </xdr:to>
    <xdr:sp macro="" textlink="">
      <xdr:nvSpPr>
        <xdr:cNvPr id="201" name="円/楕円 200"/>
        <xdr:cNvSpPr/>
      </xdr:nvSpPr>
      <xdr:spPr>
        <a:xfrm>
          <a:off x="9588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26670</xdr:rowOff>
    </xdr:from>
    <xdr:to>
      <xdr:col>15</xdr:col>
      <xdr:colOff>180975</xdr:colOff>
      <xdr:row>61</xdr:row>
      <xdr:rowOff>32385</xdr:rowOff>
    </xdr:to>
    <xdr:cxnSp macro="">
      <xdr:nvCxnSpPr>
        <xdr:cNvPr id="202" name="直線コネクタ 201"/>
        <xdr:cNvCxnSpPr/>
      </xdr:nvCxnSpPr>
      <xdr:spPr>
        <a:xfrm flipV="1">
          <a:off x="9639300" y="104851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44467</xdr:rowOff>
    </xdr:from>
    <xdr:ext cx="469744" cy="259045"/>
    <xdr:sp macro="" textlink="">
      <xdr:nvSpPr>
        <xdr:cNvPr id="203" name="n_1aveValue【体育館・プール】&#10;一人当たり面積"/>
        <xdr:cNvSpPr txBox="1"/>
      </xdr:nvSpPr>
      <xdr:spPr>
        <a:xfrm>
          <a:off x="9391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74312</xdr:rowOff>
    </xdr:from>
    <xdr:ext cx="469744" cy="259045"/>
    <xdr:sp macro="" textlink="">
      <xdr:nvSpPr>
        <xdr:cNvPr id="204" name="n_1main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101616</xdr:rowOff>
    </xdr:from>
    <xdr:ext cx="405111" cy="259045"/>
    <xdr:sp macro="" textlink="">
      <xdr:nvSpPr>
        <xdr:cNvPr id="234" name="【福祉施設】&#10;有形固定資産減価償却率平均値テキスト"/>
        <xdr:cNvSpPr txBox="1"/>
      </xdr:nvSpPr>
      <xdr:spPr>
        <a:xfrm>
          <a:off x="47244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236" name="フローチャート : 判断 235"/>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13970</xdr:rowOff>
    </xdr:from>
    <xdr:to>
      <xdr:col>6</xdr:col>
      <xdr:colOff>561975</xdr:colOff>
      <xdr:row>84</xdr:row>
      <xdr:rowOff>115570</xdr:rowOff>
    </xdr:to>
    <xdr:sp macro="" textlink="">
      <xdr:nvSpPr>
        <xdr:cNvPr id="242" name="円/楕円 241"/>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163847</xdr:rowOff>
    </xdr:from>
    <xdr:ext cx="405111" cy="259045"/>
    <xdr:sp macro="" textlink="">
      <xdr:nvSpPr>
        <xdr:cNvPr id="243" name="【福祉施設】&#10;有形固定資産減価償却率該当値テキスト"/>
        <xdr:cNvSpPr txBox="1"/>
      </xdr:nvSpPr>
      <xdr:spPr>
        <a:xfrm>
          <a:off x="47244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82550</xdr:rowOff>
    </xdr:from>
    <xdr:to>
      <xdr:col>5</xdr:col>
      <xdr:colOff>409575</xdr:colOff>
      <xdr:row>85</xdr:row>
      <xdr:rowOff>12700</xdr:rowOff>
    </xdr:to>
    <xdr:sp macro="" textlink="">
      <xdr:nvSpPr>
        <xdr:cNvPr id="244" name="円/楕円 243"/>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64770</xdr:rowOff>
    </xdr:from>
    <xdr:to>
      <xdr:col>6</xdr:col>
      <xdr:colOff>511175</xdr:colOff>
      <xdr:row>84</xdr:row>
      <xdr:rowOff>133350</xdr:rowOff>
    </xdr:to>
    <xdr:cxnSp macro="">
      <xdr:nvCxnSpPr>
        <xdr:cNvPr id="245" name="直線コネクタ 244"/>
        <xdr:cNvCxnSpPr/>
      </xdr:nvCxnSpPr>
      <xdr:spPr>
        <a:xfrm flipV="1">
          <a:off x="3797300" y="144665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90188</xdr:rowOff>
    </xdr:from>
    <xdr:ext cx="405111" cy="259045"/>
    <xdr:sp macro="" textlink="">
      <xdr:nvSpPr>
        <xdr:cNvPr id="246" name="n_1aveValue【福祉施設】&#10;有形固定資産減価償却率"/>
        <xdr:cNvSpPr txBox="1"/>
      </xdr:nvSpPr>
      <xdr:spPr>
        <a:xfrm>
          <a:off x="3582043"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3827</xdr:rowOff>
    </xdr:from>
    <xdr:ext cx="405111" cy="259045"/>
    <xdr:sp macro="" textlink="">
      <xdr:nvSpPr>
        <xdr:cNvPr id="247" name="n_1mainValue【福祉施設】&#10;有形固定資産減価償却率"/>
        <xdr:cNvSpPr txBox="1"/>
      </xdr:nvSpPr>
      <xdr:spPr>
        <a:xfrm>
          <a:off x="3582043"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78" name="【福祉施設】&#10;一人当たり面積平均値テキスト"/>
        <xdr:cNvSpPr txBox="1"/>
      </xdr:nvSpPr>
      <xdr:spPr>
        <a:xfrm>
          <a:off x="105664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80" name="フローチャート : 判断 279"/>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59145</xdr:rowOff>
    </xdr:from>
    <xdr:to>
      <xdr:col>15</xdr:col>
      <xdr:colOff>231775</xdr:colOff>
      <xdr:row>84</xdr:row>
      <xdr:rowOff>160745</xdr:rowOff>
    </xdr:to>
    <xdr:sp macro="" textlink="">
      <xdr:nvSpPr>
        <xdr:cNvPr id="286" name="円/楕円 285"/>
        <xdr:cNvSpPr/>
      </xdr:nvSpPr>
      <xdr:spPr>
        <a:xfrm>
          <a:off x="10426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37572</xdr:rowOff>
    </xdr:from>
    <xdr:ext cx="469744" cy="259045"/>
    <xdr:sp macro="" textlink="">
      <xdr:nvSpPr>
        <xdr:cNvPr id="287" name="【福祉施設】&#10;一人当たり面積該当値テキスト"/>
        <xdr:cNvSpPr txBox="1"/>
      </xdr:nvSpPr>
      <xdr:spPr>
        <a:xfrm>
          <a:off x="10566400"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62412</xdr:rowOff>
    </xdr:from>
    <xdr:to>
      <xdr:col>14</xdr:col>
      <xdr:colOff>79375</xdr:colOff>
      <xdr:row>84</xdr:row>
      <xdr:rowOff>164012</xdr:rowOff>
    </xdr:to>
    <xdr:sp macro="" textlink="">
      <xdr:nvSpPr>
        <xdr:cNvPr id="288" name="円/楕円 287"/>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109945</xdr:rowOff>
    </xdr:from>
    <xdr:to>
      <xdr:col>15</xdr:col>
      <xdr:colOff>180975</xdr:colOff>
      <xdr:row>84</xdr:row>
      <xdr:rowOff>113212</xdr:rowOff>
    </xdr:to>
    <xdr:cxnSp macro="">
      <xdr:nvCxnSpPr>
        <xdr:cNvPr id="289" name="直線コネクタ 288"/>
        <xdr:cNvCxnSpPr/>
      </xdr:nvCxnSpPr>
      <xdr:spPr>
        <a:xfrm flipV="1">
          <a:off x="9639300" y="145117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95629</xdr:rowOff>
    </xdr:from>
    <xdr:ext cx="469744" cy="259045"/>
    <xdr:sp macro="" textlink="">
      <xdr:nvSpPr>
        <xdr:cNvPr id="290"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155139</xdr:rowOff>
    </xdr:from>
    <xdr:ext cx="469744" cy="259045"/>
    <xdr:sp macro="" textlink="">
      <xdr:nvSpPr>
        <xdr:cNvPr id="291" name="n_1mainValue【福祉施設】&#10;一人当たり面積"/>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107059</xdr:rowOff>
    </xdr:from>
    <xdr:ext cx="405111" cy="259045"/>
    <xdr:sp macro="" textlink="">
      <xdr:nvSpPr>
        <xdr:cNvPr id="322" name="【市民会館】&#10;有形固定資産減価償却率平均値テキスト"/>
        <xdr:cNvSpPr txBox="1"/>
      </xdr:nvSpPr>
      <xdr:spPr>
        <a:xfrm>
          <a:off x="47244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24" name="フローチャート : 判断 323"/>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97245</xdr:rowOff>
    </xdr:from>
    <xdr:to>
      <xdr:col>6</xdr:col>
      <xdr:colOff>561975</xdr:colOff>
      <xdr:row>106</xdr:row>
      <xdr:rowOff>27395</xdr:rowOff>
    </xdr:to>
    <xdr:sp macro="" textlink="">
      <xdr:nvSpPr>
        <xdr:cNvPr id="330" name="円/楕円 329"/>
        <xdr:cNvSpPr/>
      </xdr:nvSpPr>
      <xdr:spPr>
        <a:xfrm>
          <a:off x="4584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75672</xdr:rowOff>
    </xdr:from>
    <xdr:ext cx="405111" cy="259045"/>
    <xdr:sp macro="" textlink="">
      <xdr:nvSpPr>
        <xdr:cNvPr id="331" name="【市民会館】&#10;有形固定資産減価償却率該当値テキスト"/>
        <xdr:cNvSpPr txBox="1"/>
      </xdr:nvSpPr>
      <xdr:spPr>
        <a:xfrm>
          <a:off x="47244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113574</xdr:rowOff>
    </xdr:from>
    <xdr:to>
      <xdr:col>5</xdr:col>
      <xdr:colOff>409575</xdr:colOff>
      <xdr:row>106</xdr:row>
      <xdr:rowOff>43724</xdr:rowOff>
    </xdr:to>
    <xdr:sp macro="" textlink="">
      <xdr:nvSpPr>
        <xdr:cNvPr id="332" name="円/楕円 331"/>
        <xdr:cNvSpPr/>
      </xdr:nvSpPr>
      <xdr:spPr>
        <a:xfrm>
          <a:off x="3746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148045</xdr:rowOff>
    </xdr:from>
    <xdr:to>
      <xdr:col>6</xdr:col>
      <xdr:colOff>511175</xdr:colOff>
      <xdr:row>105</xdr:row>
      <xdr:rowOff>164374</xdr:rowOff>
    </xdr:to>
    <xdr:cxnSp macro="">
      <xdr:nvCxnSpPr>
        <xdr:cNvPr id="333" name="直線コネクタ 332"/>
        <xdr:cNvCxnSpPr/>
      </xdr:nvCxnSpPr>
      <xdr:spPr>
        <a:xfrm flipV="1">
          <a:off x="3797300" y="1815029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168020</xdr:rowOff>
    </xdr:from>
    <xdr:ext cx="405111" cy="259045"/>
    <xdr:sp macro="" textlink="">
      <xdr:nvSpPr>
        <xdr:cNvPr id="334" name="n_1aveValue【市民会館】&#10;有形固定資産減価償却率"/>
        <xdr:cNvSpPr txBox="1"/>
      </xdr:nvSpPr>
      <xdr:spPr>
        <a:xfrm>
          <a:off x="3582043"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34851</xdr:rowOff>
    </xdr:from>
    <xdr:ext cx="405111" cy="259045"/>
    <xdr:sp macro="" textlink="">
      <xdr:nvSpPr>
        <xdr:cNvPr id="335" name="n_1mainValue【市民会館】&#10;有形固定資産減価償却率"/>
        <xdr:cNvSpPr txBox="1"/>
      </xdr:nvSpPr>
      <xdr:spPr>
        <a:xfrm>
          <a:off x="3582043"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6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66" name="フローチャート : 判断 365"/>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170180</xdr:rowOff>
    </xdr:from>
    <xdr:to>
      <xdr:col>15</xdr:col>
      <xdr:colOff>231775</xdr:colOff>
      <xdr:row>100</xdr:row>
      <xdr:rowOff>100330</xdr:rowOff>
    </xdr:to>
    <xdr:sp macro="" textlink="">
      <xdr:nvSpPr>
        <xdr:cNvPr id="372" name="円/楕円 371"/>
        <xdr:cNvSpPr/>
      </xdr:nvSpPr>
      <xdr:spPr>
        <a:xfrm>
          <a:off x="104267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123207</xdr:rowOff>
    </xdr:from>
    <xdr:ext cx="469744" cy="259045"/>
    <xdr:sp macro="" textlink="">
      <xdr:nvSpPr>
        <xdr:cNvPr id="373" name="【市民会館】&#10;一人当たり面積該当値テキスト"/>
        <xdr:cNvSpPr txBox="1"/>
      </xdr:nvSpPr>
      <xdr:spPr>
        <a:xfrm>
          <a:off x="10566400" y="170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10161</xdr:rowOff>
    </xdr:from>
    <xdr:to>
      <xdr:col>14</xdr:col>
      <xdr:colOff>79375</xdr:colOff>
      <xdr:row>100</xdr:row>
      <xdr:rowOff>111761</xdr:rowOff>
    </xdr:to>
    <xdr:sp macro="" textlink="">
      <xdr:nvSpPr>
        <xdr:cNvPr id="374" name="円/楕円 373"/>
        <xdr:cNvSpPr/>
      </xdr:nvSpPr>
      <xdr:spPr>
        <a:xfrm>
          <a:off x="9588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49530</xdr:rowOff>
    </xdr:from>
    <xdr:to>
      <xdr:col>15</xdr:col>
      <xdr:colOff>180975</xdr:colOff>
      <xdr:row>100</xdr:row>
      <xdr:rowOff>60961</xdr:rowOff>
    </xdr:to>
    <xdr:cxnSp macro="">
      <xdr:nvCxnSpPr>
        <xdr:cNvPr id="375" name="直線コネクタ 374"/>
        <xdr:cNvCxnSpPr/>
      </xdr:nvCxnSpPr>
      <xdr:spPr>
        <a:xfrm flipV="1">
          <a:off x="9639300" y="17194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9541</xdr:rowOff>
    </xdr:from>
    <xdr:ext cx="469744" cy="259045"/>
    <xdr:sp macro="" textlink="">
      <xdr:nvSpPr>
        <xdr:cNvPr id="376"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128288</xdr:rowOff>
    </xdr:from>
    <xdr:ext cx="469744" cy="259045"/>
    <xdr:sp macro="" textlink="">
      <xdr:nvSpPr>
        <xdr:cNvPr id="377" name="n_1mainValue【市民会館】&#10;一人当たり面積"/>
        <xdr:cNvSpPr txBox="1"/>
      </xdr:nvSpPr>
      <xdr:spPr>
        <a:xfrm>
          <a:off x="93917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8" name="テキスト ボックス 3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0" name="テキスト ボックス 3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8" name="テキスト ボックス 3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2" name="直線コネクタ 401"/>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3"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4" name="直線コネクタ 403"/>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5"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6" name="直線コネクタ 405"/>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407"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8" name="フローチャート : 判断 407"/>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409" name="フローチャート : 判断 40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114935</xdr:rowOff>
    </xdr:from>
    <xdr:to>
      <xdr:col>23</xdr:col>
      <xdr:colOff>568325</xdr:colOff>
      <xdr:row>38</xdr:row>
      <xdr:rowOff>45085</xdr:rowOff>
    </xdr:to>
    <xdr:sp macro="" textlink="">
      <xdr:nvSpPr>
        <xdr:cNvPr id="415" name="円/楕円 414"/>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137812</xdr:rowOff>
    </xdr:from>
    <xdr:ext cx="405111" cy="259045"/>
    <xdr:sp macro="" textlink="">
      <xdr:nvSpPr>
        <xdr:cNvPr id="416" name="【一般廃棄物処理施設】&#10;有形固定資産減価償却率該当値テキスト"/>
        <xdr:cNvSpPr txBox="1"/>
      </xdr:nvSpPr>
      <xdr:spPr>
        <a:xfrm>
          <a:off x="164084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15875</xdr:rowOff>
    </xdr:from>
    <xdr:to>
      <xdr:col>22</xdr:col>
      <xdr:colOff>415925</xdr:colOff>
      <xdr:row>38</xdr:row>
      <xdr:rowOff>117475</xdr:rowOff>
    </xdr:to>
    <xdr:sp macro="" textlink="">
      <xdr:nvSpPr>
        <xdr:cNvPr id="417" name="円/楕円 416"/>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165735</xdr:rowOff>
    </xdr:from>
    <xdr:to>
      <xdr:col>23</xdr:col>
      <xdr:colOff>517525</xdr:colOff>
      <xdr:row>38</xdr:row>
      <xdr:rowOff>66675</xdr:rowOff>
    </xdr:to>
    <xdr:cxnSp macro="">
      <xdr:nvCxnSpPr>
        <xdr:cNvPr id="418" name="直線コネクタ 417"/>
        <xdr:cNvCxnSpPr/>
      </xdr:nvCxnSpPr>
      <xdr:spPr>
        <a:xfrm flipV="1">
          <a:off x="15481300" y="65093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31132</xdr:rowOff>
    </xdr:from>
    <xdr:ext cx="405111" cy="259045"/>
    <xdr:sp macro="" textlink="">
      <xdr:nvSpPr>
        <xdr:cNvPr id="419"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108602</xdr:rowOff>
    </xdr:from>
    <xdr:ext cx="405111" cy="259045"/>
    <xdr:sp macro="" textlink="">
      <xdr:nvSpPr>
        <xdr:cNvPr id="420" name="n_1mainValue【一般廃棄物処理施設】&#10;有形固定資産減価償却率"/>
        <xdr:cNvSpPr txBox="1"/>
      </xdr:nvSpPr>
      <xdr:spPr>
        <a:xfrm>
          <a:off x="15266043"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2" name="直線コネクタ 441"/>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3"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4" name="直線コネクタ 443"/>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5"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6" name="直線コネクタ 445"/>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47"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8" name="フローチャート : 判断 447"/>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49" name="フローチャート : 判断 448"/>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65666</xdr:rowOff>
    </xdr:from>
    <xdr:to>
      <xdr:col>32</xdr:col>
      <xdr:colOff>238125</xdr:colOff>
      <xdr:row>39</xdr:row>
      <xdr:rowOff>167266</xdr:rowOff>
    </xdr:to>
    <xdr:sp macro="" textlink="">
      <xdr:nvSpPr>
        <xdr:cNvPr id="455" name="円/楕円 454"/>
        <xdr:cNvSpPr/>
      </xdr:nvSpPr>
      <xdr:spPr>
        <a:xfrm>
          <a:off x="22110700" y="6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88543</xdr:rowOff>
    </xdr:from>
    <xdr:ext cx="599010" cy="259045"/>
    <xdr:sp macro="" textlink="">
      <xdr:nvSpPr>
        <xdr:cNvPr id="456" name="【一般廃棄物処理施設】&#10;一人当たり有形固定資産（償却資産）額該当値テキスト"/>
        <xdr:cNvSpPr txBox="1"/>
      </xdr:nvSpPr>
      <xdr:spPr>
        <a:xfrm>
          <a:off x="22250400" y="660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67133</xdr:rowOff>
    </xdr:from>
    <xdr:to>
      <xdr:col>31</xdr:col>
      <xdr:colOff>85725</xdr:colOff>
      <xdr:row>39</xdr:row>
      <xdr:rowOff>168733</xdr:rowOff>
    </xdr:to>
    <xdr:sp macro="" textlink="">
      <xdr:nvSpPr>
        <xdr:cNvPr id="457" name="円/楕円 456"/>
        <xdr:cNvSpPr/>
      </xdr:nvSpPr>
      <xdr:spPr>
        <a:xfrm>
          <a:off x="21272500" y="67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116466</xdr:rowOff>
    </xdr:from>
    <xdr:to>
      <xdr:col>32</xdr:col>
      <xdr:colOff>187325</xdr:colOff>
      <xdr:row>39</xdr:row>
      <xdr:rowOff>117933</xdr:rowOff>
    </xdr:to>
    <xdr:cxnSp macro="">
      <xdr:nvCxnSpPr>
        <xdr:cNvPr id="458" name="直線コネクタ 457"/>
        <xdr:cNvCxnSpPr/>
      </xdr:nvCxnSpPr>
      <xdr:spPr>
        <a:xfrm flipV="1">
          <a:off x="21323300" y="6803016"/>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50832</xdr:rowOff>
    </xdr:from>
    <xdr:ext cx="534377" cy="259045"/>
    <xdr:sp macro="" textlink="">
      <xdr:nvSpPr>
        <xdr:cNvPr id="459" name="n_1aveValue【一般廃棄物処理施設】&#10;一人当たり有形固定資産（償却資産）額"/>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30</xdr:col>
      <xdr:colOff>408519</xdr:colOff>
      <xdr:row>38</xdr:row>
      <xdr:rowOff>13810</xdr:rowOff>
    </xdr:from>
    <xdr:ext cx="599010" cy="259045"/>
    <xdr:sp macro="" textlink="">
      <xdr:nvSpPr>
        <xdr:cNvPr id="460" name="n_1mainValue【一般廃棄物処理施設】&#10;一人当たり有形固定資産（償却資産）額"/>
        <xdr:cNvSpPr txBox="1"/>
      </xdr:nvSpPr>
      <xdr:spPr>
        <a:xfrm>
          <a:off x="21011094" y="652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122465</xdr:rowOff>
    </xdr:from>
    <xdr:to>
      <xdr:col>23</xdr:col>
      <xdr:colOff>516889</xdr:colOff>
      <xdr:row>63</xdr:row>
      <xdr:rowOff>34290</xdr:rowOff>
    </xdr:to>
    <xdr:cxnSp macro="">
      <xdr:nvCxnSpPr>
        <xdr:cNvPr id="487" name="直線コネクタ 486"/>
        <xdr:cNvCxnSpPr/>
      </xdr:nvCxnSpPr>
      <xdr:spPr>
        <a:xfrm flipV="1">
          <a:off x="16318864" y="9552215"/>
          <a:ext cx="0" cy="1283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38117</xdr:rowOff>
    </xdr:from>
    <xdr:ext cx="405111" cy="259045"/>
    <xdr:sp macro="" textlink="">
      <xdr:nvSpPr>
        <xdr:cNvPr id="488" name="【保健センター・保健所】&#10;有形固定資産減価償却率最小値テキスト"/>
        <xdr:cNvSpPr txBox="1"/>
      </xdr:nvSpPr>
      <xdr:spPr>
        <a:xfrm>
          <a:off x="16408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63</xdr:row>
      <xdr:rowOff>34290</xdr:rowOff>
    </xdr:from>
    <xdr:to>
      <xdr:col>23</xdr:col>
      <xdr:colOff>606425</xdr:colOff>
      <xdr:row>63</xdr:row>
      <xdr:rowOff>34290</xdr:rowOff>
    </xdr:to>
    <xdr:cxnSp macro="">
      <xdr:nvCxnSpPr>
        <xdr:cNvPr id="489" name="直線コネクタ 488"/>
        <xdr:cNvCxnSpPr/>
      </xdr:nvCxnSpPr>
      <xdr:spPr>
        <a:xfrm>
          <a:off x="16230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69142</xdr:rowOff>
    </xdr:from>
    <xdr:ext cx="405111" cy="259045"/>
    <xdr:sp macro="" textlink="">
      <xdr:nvSpPr>
        <xdr:cNvPr id="490" name="【保健センター・保健所】&#10;有形固定資産減価償却率最大値テキスト"/>
        <xdr:cNvSpPr txBox="1"/>
      </xdr:nvSpPr>
      <xdr:spPr>
        <a:xfrm>
          <a:off x="16408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55</xdr:row>
      <xdr:rowOff>122465</xdr:rowOff>
    </xdr:from>
    <xdr:to>
      <xdr:col>23</xdr:col>
      <xdr:colOff>606425</xdr:colOff>
      <xdr:row>55</xdr:row>
      <xdr:rowOff>122465</xdr:rowOff>
    </xdr:to>
    <xdr:cxnSp macro="">
      <xdr:nvCxnSpPr>
        <xdr:cNvPr id="491" name="直線コネクタ 490"/>
        <xdr:cNvCxnSpPr/>
      </xdr:nvCxnSpPr>
      <xdr:spPr>
        <a:xfrm>
          <a:off x="16230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53720</xdr:rowOff>
    </xdr:from>
    <xdr:ext cx="405111" cy="259045"/>
    <xdr:sp macro="" textlink="">
      <xdr:nvSpPr>
        <xdr:cNvPr id="492" name="【保健センター・保健所】&#10;有形固定資産減価償却率平均値テキスト"/>
        <xdr:cNvSpPr txBox="1"/>
      </xdr:nvSpPr>
      <xdr:spPr>
        <a:xfrm>
          <a:off x="164084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30843</xdr:rowOff>
    </xdr:from>
    <xdr:to>
      <xdr:col>23</xdr:col>
      <xdr:colOff>568325</xdr:colOff>
      <xdr:row>60</xdr:row>
      <xdr:rowOff>132443</xdr:rowOff>
    </xdr:to>
    <xdr:sp macro="" textlink="">
      <xdr:nvSpPr>
        <xdr:cNvPr id="493" name="フローチャート : 判断 49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99423</xdr:rowOff>
    </xdr:from>
    <xdr:to>
      <xdr:col>22</xdr:col>
      <xdr:colOff>415925</xdr:colOff>
      <xdr:row>61</xdr:row>
      <xdr:rowOff>29573</xdr:rowOff>
    </xdr:to>
    <xdr:sp macro="" textlink="">
      <xdr:nvSpPr>
        <xdr:cNvPr id="494" name="フローチャート : 判断 493"/>
        <xdr:cNvSpPr/>
      </xdr:nvSpPr>
      <xdr:spPr>
        <a:xfrm>
          <a:off x="15430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154940</xdr:rowOff>
    </xdr:from>
    <xdr:to>
      <xdr:col>23</xdr:col>
      <xdr:colOff>568325</xdr:colOff>
      <xdr:row>63</xdr:row>
      <xdr:rowOff>85090</xdr:rowOff>
    </xdr:to>
    <xdr:sp macro="" textlink="">
      <xdr:nvSpPr>
        <xdr:cNvPr id="500" name="円/楕円 499"/>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69867</xdr:rowOff>
    </xdr:from>
    <xdr:ext cx="405111" cy="259045"/>
    <xdr:sp macro="" textlink="">
      <xdr:nvSpPr>
        <xdr:cNvPr id="501" name="【保健センター・保健所】&#10;有形固定資産減価償却率該当値テキスト"/>
        <xdr:cNvSpPr txBox="1"/>
      </xdr:nvSpPr>
      <xdr:spPr>
        <a:xfrm>
          <a:off x="164084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35741</xdr:rowOff>
    </xdr:from>
    <xdr:to>
      <xdr:col>22</xdr:col>
      <xdr:colOff>415925</xdr:colOff>
      <xdr:row>63</xdr:row>
      <xdr:rowOff>137341</xdr:rowOff>
    </xdr:to>
    <xdr:sp macro="" textlink="">
      <xdr:nvSpPr>
        <xdr:cNvPr id="502" name="円/楕円 501"/>
        <xdr:cNvSpPr/>
      </xdr:nvSpPr>
      <xdr:spPr>
        <a:xfrm>
          <a:off x="15430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34290</xdr:rowOff>
    </xdr:from>
    <xdr:to>
      <xdr:col>23</xdr:col>
      <xdr:colOff>517525</xdr:colOff>
      <xdr:row>63</xdr:row>
      <xdr:rowOff>86541</xdr:rowOff>
    </xdr:to>
    <xdr:cxnSp macro="">
      <xdr:nvCxnSpPr>
        <xdr:cNvPr id="503" name="直線コネクタ 502"/>
        <xdr:cNvCxnSpPr/>
      </xdr:nvCxnSpPr>
      <xdr:spPr>
        <a:xfrm flipV="1">
          <a:off x="15481300" y="108356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46100</xdr:rowOff>
    </xdr:from>
    <xdr:ext cx="405111" cy="259045"/>
    <xdr:sp macro="" textlink="">
      <xdr:nvSpPr>
        <xdr:cNvPr id="504" name="n_1aveValue【保健センター・保健所】&#10;有形固定資産減価償却率"/>
        <xdr:cNvSpPr txBox="1"/>
      </xdr:nvSpPr>
      <xdr:spPr>
        <a:xfrm>
          <a:off x="15266043"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128468</xdr:rowOff>
    </xdr:from>
    <xdr:ext cx="405111" cy="259045"/>
    <xdr:sp macro="" textlink="">
      <xdr:nvSpPr>
        <xdr:cNvPr id="505" name="n_1mainValue【保健センター・保健所】&#10;有形固定資産減価償却率"/>
        <xdr:cNvSpPr txBox="1"/>
      </xdr:nvSpPr>
      <xdr:spPr>
        <a:xfrm>
          <a:off x="15266043"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6" name="直線コネクタ 5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7" name="テキスト ボックス 5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8" name="直線コネクタ 5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9" name="テキスト ボックス 5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0" name="直線コネクタ 5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1" name="テキスト ボックス 5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2" name="直線コネクタ 5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3" name="テキスト ボックス 5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4" name="直線コネクタ 5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5" name="テキスト ボックス 5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6" name="直線コネクタ 5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7" name="テキスト ボックス 5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31" name="直線コネクタ 5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33" name="直線コネクタ 5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35" name="直線コネクタ 5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536"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37" name="フローチャート : 判断 5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538" name="フローチャート : 判断 537"/>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44" name="円/楕円 543"/>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545"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46" name="円/楕円 545"/>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547" name="直線コネクタ 546"/>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162577</xdr:rowOff>
    </xdr:from>
    <xdr:ext cx="469744" cy="259045"/>
    <xdr:sp macro="" textlink="">
      <xdr:nvSpPr>
        <xdr:cNvPr id="548" name="n_1ave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49"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7" name="正方形/長方形 5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8" name="テキスト ボックス 5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9" name="直線コネクタ 5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61" name="テキスト ボックス 56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9" name="テキスト ボックス 56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73" name="直線コネクタ 57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7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75" name="直線コネクタ 57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7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77" name="直線コネクタ 57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78"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79" name="フローチャート : 判断 57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80" name="フローチャート : 判断 579"/>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80645</xdr:rowOff>
    </xdr:from>
    <xdr:to>
      <xdr:col>23</xdr:col>
      <xdr:colOff>568325</xdr:colOff>
      <xdr:row>82</xdr:row>
      <xdr:rowOff>10795</xdr:rowOff>
    </xdr:to>
    <xdr:sp macro="" textlink="">
      <xdr:nvSpPr>
        <xdr:cNvPr id="586" name="円/楕円 585"/>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59072</xdr:rowOff>
    </xdr:from>
    <xdr:ext cx="405111" cy="259045"/>
    <xdr:sp macro="" textlink="">
      <xdr:nvSpPr>
        <xdr:cNvPr id="587" name="【消防施設】&#10;有形固定資産減価償却率該当値テキスト"/>
        <xdr:cNvSpPr txBox="1"/>
      </xdr:nvSpPr>
      <xdr:spPr>
        <a:xfrm>
          <a:off x="16408400"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153036</xdr:rowOff>
    </xdr:from>
    <xdr:to>
      <xdr:col>22</xdr:col>
      <xdr:colOff>415925</xdr:colOff>
      <xdr:row>82</xdr:row>
      <xdr:rowOff>83186</xdr:rowOff>
    </xdr:to>
    <xdr:sp macro="" textlink="">
      <xdr:nvSpPr>
        <xdr:cNvPr id="588" name="円/楕円 587"/>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131445</xdr:rowOff>
    </xdr:from>
    <xdr:to>
      <xdr:col>23</xdr:col>
      <xdr:colOff>517525</xdr:colOff>
      <xdr:row>82</xdr:row>
      <xdr:rowOff>32386</xdr:rowOff>
    </xdr:to>
    <xdr:cxnSp macro="">
      <xdr:nvCxnSpPr>
        <xdr:cNvPr id="589" name="直線コネクタ 588"/>
        <xdr:cNvCxnSpPr/>
      </xdr:nvCxnSpPr>
      <xdr:spPr>
        <a:xfrm flipV="1">
          <a:off x="15481300" y="1401889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34941</xdr:rowOff>
    </xdr:from>
    <xdr:ext cx="405111" cy="259045"/>
    <xdr:sp macro="" textlink="">
      <xdr:nvSpPr>
        <xdr:cNvPr id="590" name="n_1aveValue【消防施設】&#10;有形固定資産減価償却率"/>
        <xdr:cNvSpPr txBox="1"/>
      </xdr:nvSpPr>
      <xdr:spPr>
        <a:xfrm>
          <a:off x="15266043"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74313</xdr:rowOff>
    </xdr:from>
    <xdr:ext cx="405111" cy="259045"/>
    <xdr:sp macro="" textlink="">
      <xdr:nvSpPr>
        <xdr:cNvPr id="591" name="n_1mainValue【消防施設】&#10;有形固定資産減価償却率"/>
        <xdr:cNvSpPr txBox="1"/>
      </xdr:nvSpPr>
      <xdr:spPr>
        <a:xfrm>
          <a:off x="15266043"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617" name="直線コネクタ 61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61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619" name="直線コネクタ 61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62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621" name="直線コネクタ 62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622"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623" name="フローチャート : 判断 62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624" name="フローチャート : 判断 623"/>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30" name="円/楕円 629"/>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10177</xdr:rowOff>
    </xdr:from>
    <xdr:ext cx="469744" cy="259045"/>
    <xdr:sp macro="" textlink="">
      <xdr:nvSpPr>
        <xdr:cNvPr id="631" name="【消防施設】&#10;一人当たり面積該当値テキスト"/>
        <xdr:cNvSpPr txBox="1"/>
      </xdr:nvSpPr>
      <xdr:spPr>
        <a:xfrm>
          <a:off x="222504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11793</xdr:rowOff>
    </xdr:from>
    <xdr:to>
      <xdr:col>31</xdr:col>
      <xdr:colOff>85725</xdr:colOff>
      <xdr:row>83</xdr:row>
      <xdr:rowOff>113393</xdr:rowOff>
    </xdr:to>
    <xdr:sp macro="" textlink="">
      <xdr:nvSpPr>
        <xdr:cNvPr id="632" name="円/楕円 631"/>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83</xdr:row>
      <xdr:rowOff>62593</xdr:rowOff>
    </xdr:to>
    <xdr:cxnSp macro="">
      <xdr:nvCxnSpPr>
        <xdr:cNvPr id="633" name="直線コネクタ 632"/>
        <xdr:cNvCxnSpPr/>
      </xdr:nvCxnSpPr>
      <xdr:spPr>
        <a:xfrm flipV="1">
          <a:off x="21323300" y="140970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159311</xdr:rowOff>
    </xdr:from>
    <xdr:ext cx="469744" cy="259045"/>
    <xdr:sp macro="" textlink="">
      <xdr:nvSpPr>
        <xdr:cNvPr id="634" name="n_1aveValue【消防施設】&#10;一人当たり面積"/>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104520</xdr:rowOff>
    </xdr:from>
    <xdr:ext cx="469744" cy="259045"/>
    <xdr:sp macro="" textlink="">
      <xdr:nvSpPr>
        <xdr:cNvPr id="635" name="n_1mainValue【消防施設】&#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47" name="テキスト ボックス 6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59" name="直線コネクタ 65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6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61" name="直線コネクタ 66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6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63" name="直線コネクタ 66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664"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65" name="フローチャート : 判断 66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66" name="フローチャート : 判断 665"/>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19686</xdr:rowOff>
    </xdr:from>
    <xdr:to>
      <xdr:col>23</xdr:col>
      <xdr:colOff>568325</xdr:colOff>
      <xdr:row>103</xdr:row>
      <xdr:rowOff>121286</xdr:rowOff>
    </xdr:to>
    <xdr:sp macro="" textlink="">
      <xdr:nvSpPr>
        <xdr:cNvPr id="672" name="円/楕円 671"/>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169563</xdr:rowOff>
    </xdr:from>
    <xdr:ext cx="405111" cy="259045"/>
    <xdr:sp macro="" textlink="">
      <xdr:nvSpPr>
        <xdr:cNvPr id="673" name="【庁舎】&#10;有形固定資産減価償却率該当値テキスト"/>
        <xdr:cNvSpPr txBox="1"/>
      </xdr:nvSpPr>
      <xdr:spPr>
        <a:xfrm>
          <a:off x="16408400"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42545</xdr:rowOff>
    </xdr:from>
    <xdr:to>
      <xdr:col>22</xdr:col>
      <xdr:colOff>415925</xdr:colOff>
      <xdr:row>103</xdr:row>
      <xdr:rowOff>144145</xdr:rowOff>
    </xdr:to>
    <xdr:sp macro="" textlink="">
      <xdr:nvSpPr>
        <xdr:cNvPr id="674" name="円/楕円 673"/>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70486</xdr:rowOff>
    </xdr:from>
    <xdr:to>
      <xdr:col>23</xdr:col>
      <xdr:colOff>517525</xdr:colOff>
      <xdr:row>103</xdr:row>
      <xdr:rowOff>93345</xdr:rowOff>
    </xdr:to>
    <xdr:cxnSp macro="">
      <xdr:nvCxnSpPr>
        <xdr:cNvPr id="675" name="直線コネクタ 674"/>
        <xdr:cNvCxnSpPr/>
      </xdr:nvCxnSpPr>
      <xdr:spPr>
        <a:xfrm flipV="1">
          <a:off x="15481300" y="177298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113047</xdr:rowOff>
    </xdr:from>
    <xdr:ext cx="405111" cy="259045"/>
    <xdr:sp macro="" textlink="">
      <xdr:nvSpPr>
        <xdr:cNvPr id="676" name="n_1aveValue【庁舎】&#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135272</xdr:rowOff>
    </xdr:from>
    <xdr:ext cx="405111" cy="259045"/>
    <xdr:sp macro="" textlink="">
      <xdr:nvSpPr>
        <xdr:cNvPr id="677" name="n_1mainValue【庁舎】&#10;有形固定資産減価償却率"/>
        <xdr:cNvSpPr txBox="1"/>
      </xdr:nvSpPr>
      <xdr:spPr>
        <a:xfrm>
          <a:off x="15266043"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8" name="テキスト ボックス 6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9" name="直線コネクタ 6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0" name="テキスト ボックス 6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1" name="直線コネクタ 6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2" name="テキスト ボックス 6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3" name="直線コネクタ 6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4" name="テキスト ボックス 6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5" name="直線コネクタ 6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6" name="テキスト ボックス 6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7" name="直線コネクタ 6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8" name="テキスト ボックス 6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702" name="直線コネクタ 70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70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704" name="直線コネクタ 70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70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706" name="直線コネクタ 70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707"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708" name="フローチャート : 判断 70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709" name="フローチャート : 判断 708"/>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0" name="テキスト ボックス 7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1" name="テキスト ボックス 7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2" name="テキスト ボックス 7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3" name="テキスト ボックス 7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4" name="テキスト ボックス 7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40639</xdr:rowOff>
    </xdr:from>
    <xdr:to>
      <xdr:col>32</xdr:col>
      <xdr:colOff>238125</xdr:colOff>
      <xdr:row>104</xdr:row>
      <xdr:rowOff>142239</xdr:rowOff>
    </xdr:to>
    <xdr:sp macro="" textlink="">
      <xdr:nvSpPr>
        <xdr:cNvPr id="715" name="円/楕円 714"/>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19066</xdr:rowOff>
    </xdr:from>
    <xdr:ext cx="469744" cy="259045"/>
    <xdr:sp macro="" textlink="">
      <xdr:nvSpPr>
        <xdr:cNvPr id="716" name="【庁舎】&#10;一人当たり面積該当値テキスト"/>
        <xdr:cNvSpPr txBox="1"/>
      </xdr:nvSpPr>
      <xdr:spPr>
        <a:xfrm>
          <a:off x="22250400"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52070</xdr:rowOff>
    </xdr:from>
    <xdr:to>
      <xdr:col>31</xdr:col>
      <xdr:colOff>85725</xdr:colOff>
      <xdr:row>104</xdr:row>
      <xdr:rowOff>153670</xdr:rowOff>
    </xdr:to>
    <xdr:sp macro="" textlink="">
      <xdr:nvSpPr>
        <xdr:cNvPr id="717" name="円/楕円 716"/>
        <xdr:cNvSpPr/>
      </xdr:nvSpPr>
      <xdr:spPr>
        <a:xfrm>
          <a:off x="2127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91439</xdr:rowOff>
    </xdr:from>
    <xdr:to>
      <xdr:col>32</xdr:col>
      <xdr:colOff>187325</xdr:colOff>
      <xdr:row>104</xdr:row>
      <xdr:rowOff>102870</xdr:rowOff>
    </xdr:to>
    <xdr:cxnSp macro="">
      <xdr:nvCxnSpPr>
        <xdr:cNvPr id="718" name="直線コネクタ 717"/>
        <xdr:cNvCxnSpPr/>
      </xdr:nvCxnSpPr>
      <xdr:spPr>
        <a:xfrm flipV="1">
          <a:off x="21323300" y="179222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44466</xdr:rowOff>
    </xdr:from>
    <xdr:ext cx="469744" cy="259045"/>
    <xdr:sp macro="" textlink="">
      <xdr:nvSpPr>
        <xdr:cNvPr id="719"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144797</xdr:rowOff>
    </xdr:from>
    <xdr:ext cx="469744" cy="259045"/>
    <xdr:sp macro="" textlink="">
      <xdr:nvSpPr>
        <xdr:cNvPr id="720" name="n_1mainValue【庁舎】&#10;一人当たり面積"/>
        <xdr:cNvSpPr txBox="1"/>
      </xdr:nvSpPr>
      <xdr:spPr>
        <a:xfrm>
          <a:off x="210757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図書館、市民会館については、市民交流センター</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開館</a:t>
          </a:r>
          <a:r>
            <a:rPr kumimoji="1" lang="ja-JP" altLang="ja-JP" sz="1100">
              <a:solidFill>
                <a:schemeClr val="dk1"/>
              </a:solidFill>
              <a:effectLst/>
              <a:latin typeface="+mn-lt"/>
              <a:ea typeface="+mn-ea"/>
              <a:cs typeface="+mn-cs"/>
            </a:rPr>
            <a:t>したことに伴い、有形固定資産減価償却率は類似団体と比較すると低い数値である。なお、一人当たり面積の数値を両施設類似団体と比較すると、高い数値であるが、市内問わず市外の方も利用する子育て支援センターがあるため面積については、適切なものと考える。</a:t>
          </a:r>
          <a:endParaRPr lang="ja-JP" altLang="ja-JP" sz="1400">
            <a:effectLst/>
          </a:endParaRPr>
        </a:p>
        <a:p>
          <a:r>
            <a:rPr kumimoji="1" lang="ja-JP" altLang="ja-JP" sz="1100">
              <a:solidFill>
                <a:schemeClr val="dk1"/>
              </a:solidFill>
              <a:effectLst/>
              <a:latin typeface="+mn-lt"/>
              <a:ea typeface="+mn-ea"/>
              <a:cs typeface="+mn-cs"/>
            </a:rPr>
            <a:t>　その他の項目については、概ね類似団体と同じ水準であり、今後も、公共施設等総合管理計画等に基づき適切に管理を行っていく。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財政力指数は、平成</a:t>
          </a:r>
          <a:r>
            <a:rPr kumimoji="1" lang="en-US" altLang="ja-JP" sz="1300">
              <a:latin typeface="ＭＳ Ｐゴシック"/>
            </a:rPr>
            <a:t>25</a:t>
          </a:r>
          <a:r>
            <a:rPr kumimoji="1" lang="ja-JP" altLang="en-US" sz="1300">
              <a:latin typeface="ＭＳ Ｐゴシック"/>
            </a:rPr>
            <a:t>年度をピークに年々低下しているが、類似団体と比較すると</a:t>
          </a:r>
          <a:r>
            <a:rPr kumimoji="1" lang="en-US" altLang="ja-JP" sz="1300">
              <a:latin typeface="ＭＳ Ｐゴシック"/>
            </a:rPr>
            <a:t>0.24</a:t>
          </a:r>
          <a:r>
            <a:rPr kumimoji="1" lang="ja-JP" altLang="en-US" sz="1300">
              <a:latin typeface="ＭＳ Ｐゴシック"/>
            </a:rPr>
            <a:t>ポイント上回っている。</a:t>
          </a:r>
        </a:p>
        <a:p>
          <a:r>
            <a:rPr kumimoji="1" lang="ja-JP" altLang="en-US" sz="1300">
              <a:latin typeface="ＭＳ Ｐゴシック"/>
            </a:rPr>
            <a:t>　引き続き、税の徴収強化や企業誘致による歳入確保に取り組んでいく。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66675</xdr:rowOff>
    </xdr:to>
    <xdr:cxnSp macro="">
      <xdr:nvCxnSpPr>
        <xdr:cNvPr id="68" name="直線コネクタ 67"/>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40</xdr:row>
      <xdr:rowOff>46567</xdr:rowOff>
    </xdr:to>
    <xdr:cxnSp macro="">
      <xdr:nvCxnSpPr>
        <xdr:cNvPr id="71" name="直線コネクタ 70"/>
        <xdr:cNvCxnSpPr/>
      </xdr:nvCxnSpPr>
      <xdr:spPr>
        <a:xfrm>
          <a:off x="3225800" y="680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117475</xdr:rowOff>
    </xdr:to>
    <xdr:cxnSp macro="">
      <xdr:nvCxnSpPr>
        <xdr:cNvPr id="74" name="直線コネクタ 73"/>
        <xdr:cNvCxnSpPr/>
      </xdr:nvCxnSpPr>
      <xdr:spPr>
        <a:xfrm>
          <a:off x="2336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117475</xdr:rowOff>
    </xdr:to>
    <xdr:cxnSp macro="">
      <xdr:nvCxnSpPr>
        <xdr:cNvPr id="77" name="直線コネクタ 76"/>
        <xdr:cNvCxnSpPr/>
      </xdr:nvCxnSpPr>
      <xdr:spPr>
        <a:xfrm flipV="1">
          <a:off x="1447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1.3</a:t>
          </a:r>
          <a:r>
            <a:rPr kumimoji="1" lang="ja-JP" altLang="en-US" sz="1300">
              <a:latin typeface="ＭＳ Ｐゴシック"/>
            </a:rPr>
            <a:t>％増加しているが、類似団体と比較すると</a:t>
          </a:r>
          <a:r>
            <a:rPr kumimoji="1" lang="en-US" altLang="ja-JP" sz="1300">
              <a:latin typeface="ＭＳ Ｐゴシック"/>
            </a:rPr>
            <a:t>1.4</a:t>
          </a:r>
          <a:r>
            <a:rPr kumimoji="1" lang="ja-JP" altLang="en-US" sz="1300">
              <a:latin typeface="ＭＳ Ｐゴシック"/>
            </a:rPr>
            <a:t>％下回っている。今後も公債費や社会保障費等の増加が見込まれるため、「行政経費のコスト縮減に向けた行動指針」に掲げたとおり、経常的経費の節減・効率化に努め、事務事業評価や外部評価等により事務事業の検分を行い、事業の廃止についても検討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103777</xdr:rowOff>
    </xdr:from>
    <xdr:to>
      <xdr:col>7</xdr:col>
      <xdr:colOff>152400</xdr:colOff>
      <xdr:row>59</xdr:row>
      <xdr:rowOff>148590</xdr:rowOff>
    </xdr:to>
    <xdr:cxnSp macro="">
      <xdr:nvCxnSpPr>
        <xdr:cNvPr id="133" name="直線コネクタ 132"/>
        <xdr:cNvCxnSpPr/>
      </xdr:nvCxnSpPr>
      <xdr:spPr>
        <a:xfrm>
          <a:off x="4114800" y="1021932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103777</xdr:rowOff>
    </xdr:from>
    <xdr:to>
      <xdr:col>6</xdr:col>
      <xdr:colOff>0</xdr:colOff>
      <xdr:row>59</xdr:row>
      <xdr:rowOff>121013</xdr:rowOff>
    </xdr:to>
    <xdr:cxnSp macro="">
      <xdr:nvCxnSpPr>
        <xdr:cNvPr id="136" name="直線コネクタ 135"/>
        <xdr:cNvCxnSpPr/>
      </xdr:nvCxnSpPr>
      <xdr:spPr>
        <a:xfrm flipV="1">
          <a:off x="3225800" y="102193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121013</xdr:rowOff>
    </xdr:from>
    <xdr:to>
      <xdr:col>4</xdr:col>
      <xdr:colOff>482600</xdr:colOff>
      <xdr:row>59</xdr:row>
      <xdr:rowOff>152037</xdr:rowOff>
    </xdr:to>
    <xdr:cxnSp macro="">
      <xdr:nvCxnSpPr>
        <xdr:cNvPr id="139" name="直線コネクタ 138"/>
        <xdr:cNvCxnSpPr/>
      </xdr:nvCxnSpPr>
      <xdr:spPr>
        <a:xfrm flipV="1">
          <a:off x="2336800" y="102365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24493</xdr:rowOff>
    </xdr:from>
    <xdr:to>
      <xdr:col>3</xdr:col>
      <xdr:colOff>279400</xdr:colOff>
      <xdr:row>59</xdr:row>
      <xdr:rowOff>152037</xdr:rowOff>
    </xdr:to>
    <xdr:cxnSp macro="">
      <xdr:nvCxnSpPr>
        <xdr:cNvPr id="142" name="直線コネクタ 141"/>
        <xdr:cNvCxnSpPr/>
      </xdr:nvCxnSpPr>
      <xdr:spPr>
        <a:xfrm>
          <a:off x="1447800" y="10140043"/>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2" name="円/楕円 151"/>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3"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52977</xdr:rowOff>
    </xdr:from>
    <xdr:to>
      <xdr:col>6</xdr:col>
      <xdr:colOff>50800</xdr:colOff>
      <xdr:row>59</xdr:row>
      <xdr:rowOff>154577</xdr:rowOff>
    </xdr:to>
    <xdr:sp macro="" textlink="">
      <xdr:nvSpPr>
        <xdr:cNvPr id="154" name="円/楕円 153"/>
        <xdr:cNvSpPr/>
      </xdr:nvSpPr>
      <xdr:spPr>
        <a:xfrm>
          <a:off x="4064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139354</xdr:rowOff>
    </xdr:from>
    <xdr:ext cx="736600" cy="259045"/>
    <xdr:sp macro="" textlink="">
      <xdr:nvSpPr>
        <xdr:cNvPr id="155" name="テキスト ボックス 154"/>
        <xdr:cNvSpPr txBox="1"/>
      </xdr:nvSpPr>
      <xdr:spPr>
        <a:xfrm>
          <a:off x="3733800" y="1025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70213</xdr:rowOff>
    </xdr:from>
    <xdr:to>
      <xdr:col>4</xdr:col>
      <xdr:colOff>533400</xdr:colOff>
      <xdr:row>60</xdr:row>
      <xdr:rowOff>363</xdr:rowOff>
    </xdr:to>
    <xdr:sp macro="" textlink="">
      <xdr:nvSpPr>
        <xdr:cNvPr id="156" name="円/楕円 155"/>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156590</xdr:rowOff>
    </xdr:from>
    <xdr:ext cx="762000" cy="259045"/>
    <xdr:sp macro="" textlink="">
      <xdr:nvSpPr>
        <xdr:cNvPr id="157" name="テキスト ボックス 156"/>
        <xdr:cNvSpPr txBox="1"/>
      </xdr:nvSpPr>
      <xdr:spPr>
        <a:xfrm>
          <a:off x="2844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101237</xdr:rowOff>
    </xdr:from>
    <xdr:to>
      <xdr:col>3</xdr:col>
      <xdr:colOff>330200</xdr:colOff>
      <xdr:row>60</xdr:row>
      <xdr:rowOff>31387</xdr:rowOff>
    </xdr:to>
    <xdr:sp macro="" textlink="">
      <xdr:nvSpPr>
        <xdr:cNvPr id="158" name="円/楕円 157"/>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16164</xdr:rowOff>
    </xdr:from>
    <xdr:ext cx="762000" cy="259045"/>
    <xdr:sp macro="" textlink="">
      <xdr:nvSpPr>
        <xdr:cNvPr id="159" name="テキスト ボックス 158"/>
        <xdr:cNvSpPr txBox="1"/>
      </xdr:nvSpPr>
      <xdr:spPr>
        <a:xfrm>
          <a:off x="19558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145143</xdr:rowOff>
    </xdr:from>
    <xdr:to>
      <xdr:col>2</xdr:col>
      <xdr:colOff>127000</xdr:colOff>
      <xdr:row>59</xdr:row>
      <xdr:rowOff>75293</xdr:rowOff>
    </xdr:to>
    <xdr:sp macro="" textlink="">
      <xdr:nvSpPr>
        <xdr:cNvPr id="160" name="円/楕円 159"/>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85470</xdr:rowOff>
    </xdr:from>
    <xdr:ext cx="762000" cy="259045"/>
    <xdr:sp macro="" textlink="">
      <xdr:nvSpPr>
        <xdr:cNvPr id="161" name="テキスト ボックス 160"/>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適正化計画」に基づき職員定数を削減していることから減額となっているが、物件費については、大村智博士ノーベル賞受賞祝賀記念事業、公共事業埋蔵文化財確認等調査事業費等の皆増により、結果として前年度と比較してほぼ横ばいとなってしまった。</a:t>
          </a:r>
        </a:p>
        <a:p>
          <a:r>
            <a:rPr kumimoji="1" lang="ja-JP" altLang="en-US" sz="1300">
              <a:latin typeface="ＭＳ Ｐゴシック"/>
            </a:rPr>
            <a:t>　類似団体と比較すると</a:t>
          </a:r>
          <a:r>
            <a:rPr kumimoji="1" lang="en-US" altLang="ja-JP" sz="1300">
              <a:latin typeface="ＭＳ Ｐゴシック"/>
            </a:rPr>
            <a:t>29,282</a:t>
          </a:r>
          <a:r>
            <a:rPr kumimoji="1" lang="ja-JP" altLang="en-US" sz="1300">
              <a:latin typeface="ＭＳ Ｐゴシック"/>
            </a:rPr>
            <a:t>円下回っているが、今後も公共施設の統合や複合化等によるコストの削減に引き続き努めていく。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21208</xdr:rowOff>
    </xdr:from>
    <xdr:to>
      <xdr:col>7</xdr:col>
      <xdr:colOff>152400</xdr:colOff>
      <xdr:row>82</xdr:row>
      <xdr:rowOff>22189</xdr:rowOff>
    </xdr:to>
    <xdr:cxnSp macro="">
      <xdr:nvCxnSpPr>
        <xdr:cNvPr id="196" name="直線コネクタ 195"/>
        <xdr:cNvCxnSpPr/>
      </xdr:nvCxnSpPr>
      <xdr:spPr>
        <a:xfrm flipV="1">
          <a:off x="4114800" y="14080108"/>
          <a:ext cx="8382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22189</xdr:rowOff>
    </xdr:from>
    <xdr:to>
      <xdr:col>6</xdr:col>
      <xdr:colOff>0</xdr:colOff>
      <xdr:row>82</xdr:row>
      <xdr:rowOff>23364</xdr:rowOff>
    </xdr:to>
    <xdr:cxnSp macro="">
      <xdr:nvCxnSpPr>
        <xdr:cNvPr id="199" name="直線コネクタ 198"/>
        <xdr:cNvCxnSpPr/>
      </xdr:nvCxnSpPr>
      <xdr:spPr>
        <a:xfrm flipV="1">
          <a:off x="3225800" y="1408108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40177</xdr:rowOff>
    </xdr:from>
    <xdr:ext cx="736600" cy="259045"/>
    <xdr:sp macro="" textlink="">
      <xdr:nvSpPr>
        <xdr:cNvPr id="201" name="テキスト ボックス 200"/>
        <xdr:cNvSpPr txBox="1"/>
      </xdr:nvSpPr>
      <xdr:spPr>
        <a:xfrm>
          <a:off x="373380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126622</xdr:rowOff>
    </xdr:from>
    <xdr:to>
      <xdr:col>4</xdr:col>
      <xdr:colOff>482600</xdr:colOff>
      <xdr:row>82</xdr:row>
      <xdr:rowOff>23364</xdr:rowOff>
    </xdr:to>
    <xdr:cxnSp macro="">
      <xdr:nvCxnSpPr>
        <xdr:cNvPr id="202" name="直線コネクタ 201"/>
        <xdr:cNvCxnSpPr/>
      </xdr:nvCxnSpPr>
      <xdr:spPr>
        <a:xfrm>
          <a:off x="2336800" y="14014072"/>
          <a:ext cx="889000" cy="6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21227</xdr:rowOff>
    </xdr:from>
    <xdr:ext cx="762000" cy="259045"/>
    <xdr:sp macro="" textlink="">
      <xdr:nvSpPr>
        <xdr:cNvPr id="204" name="テキスト ボックス 203"/>
        <xdr:cNvSpPr txBox="1"/>
      </xdr:nvSpPr>
      <xdr:spPr>
        <a:xfrm>
          <a:off x="2844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126622</xdr:rowOff>
    </xdr:from>
    <xdr:to>
      <xdr:col>3</xdr:col>
      <xdr:colOff>279400</xdr:colOff>
      <xdr:row>81</xdr:row>
      <xdr:rowOff>146160</xdr:rowOff>
    </xdr:to>
    <xdr:cxnSp macro="">
      <xdr:nvCxnSpPr>
        <xdr:cNvPr id="205" name="直線コネクタ 204"/>
        <xdr:cNvCxnSpPr/>
      </xdr:nvCxnSpPr>
      <xdr:spPr>
        <a:xfrm flipV="1">
          <a:off x="1447800" y="14014072"/>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141858</xdr:rowOff>
    </xdr:from>
    <xdr:to>
      <xdr:col>7</xdr:col>
      <xdr:colOff>203200</xdr:colOff>
      <xdr:row>82</xdr:row>
      <xdr:rowOff>72008</xdr:rowOff>
    </xdr:to>
    <xdr:sp macro="" textlink="">
      <xdr:nvSpPr>
        <xdr:cNvPr id="215" name="円/楕円 214"/>
        <xdr:cNvSpPr/>
      </xdr:nvSpPr>
      <xdr:spPr>
        <a:xfrm>
          <a:off x="4902200" y="140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158385</xdr:rowOff>
    </xdr:from>
    <xdr:ext cx="762000" cy="259045"/>
    <xdr:sp macro="" textlink="">
      <xdr:nvSpPr>
        <xdr:cNvPr id="216" name="人件費・物件費等の状況該当値テキスト"/>
        <xdr:cNvSpPr txBox="1"/>
      </xdr:nvSpPr>
      <xdr:spPr>
        <a:xfrm>
          <a:off x="5041900" y="1387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134,742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142839</xdr:rowOff>
    </xdr:from>
    <xdr:to>
      <xdr:col>6</xdr:col>
      <xdr:colOff>50800</xdr:colOff>
      <xdr:row>82</xdr:row>
      <xdr:rowOff>72989</xdr:rowOff>
    </xdr:to>
    <xdr:sp macro="" textlink="">
      <xdr:nvSpPr>
        <xdr:cNvPr id="217" name="円/楕円 216"/>
        <xdr:cNvSpPr/>
      </xdr:nvSpPr>
      <xdr:spPr>
        <a:xfrm>
          <a:off x="4064000" y="140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83166</xdr:rowOff>
    </xdr:from>
    <xdr:ext cx="736600" cy="259045"/>
    <xdr:sp macro="" textlink="">
      <xdr:nvSpPr>
        <xdr:cNvPr id="218" name="テキスト ボックス 217"/>
        <xdr:cNvSpPr txBox="1"/>
      </xdr:nvSpPr>
      <xdr:spPr>
        <a:xfrm>
          <a:off x="3733800" y="1379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144014</xdr:rowOff>
    </xdr:from>
    <xdr:to>
      <xdr:col>4</xdr:col>
      <xdr:colOff>533400</xdr:colOff>
      <xdr:row>82</xdr:row>
      <xdr:rowOff>74164</xdr:rowOff>
    </xdr:to>
    <xdr:sp macro="" textlink="">
      <xdr:nvSpPr>
        <xdr:cNvPr id="219" name="円/楕円 218"/>
        <xdr:cNvSpPr/>
      </xdr:nvSpPr>
      <xdr:spPr>
        <a:xfrm>
          <a:off x="3175000" y="140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84341</xdr:rowOff>
    </xdr:from>
    <xdr:ext cx="762000" cy="259045"/>
    <xdr:sp macro="" textlink="">
      <xdr:nvSpPr>
        <xdr:cNvPr id="220" name="テキスト ボックス 219"/>
        <xdr:cNvSpPr txBox="1"/>
      </xdr:nvSpPr>
      <xdr:spPr>
        <a:xfrm>
          <a:off x="2844800" y="1380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75822</xdr:rowOff>
    </xdr:from>
    <xdr:to>
      <xdr:col>3</xdr:col>
      <xdr:colOff>330200</xdr:colOff>
      <xdr:row>82</xdr:row>
      <xdr:rowOff>5972</xdr:rowOff>
    </xdr:to>
    <xdr:sp macro="" textlink="">
      <xdr:nvSpPr>
        <xdr:cNvPr id="221" name="円/楕円 220"/>
        <xdr:cNvSpPr/>
      </xdr:nvSpPr>
      <xdr:spPr>
        <a:xfrm>
          <a:off x="2286000" y="139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16149</xdr:rowOff>
    </xdr:from>
    <xdr:ext cx="762000" cy="259045"/>
    <xdr:sp macro="" textlink="">
      <xdr:nvSpPr>
        <xdr:cNvPr id="222" name="テキスト ボックス 221"/>
        <xdr:cNvSpPr txBox="1"/>
      </xdr:nvSpPr>
      <xdr:spPr>
        <a:xfrm>
          <a:off x="1955800" y="137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95360</xdr:rowOff>
    </xdr:from>
    <xdr:to>
      <xdr:col>2</xdr:col>
      <xdr:colOff>127000</xdr:colOff>
      <xdr:row>82</xdr:row>
      <xdr:rowOff>25510</xdr:rowOff>
    </xdr:to>
    <xdr:sp macro="" textlink="">
      <xdr:nvSpPr>
        <xdr:cNvPr id="223" name="円/楕円 222"/>
        <xdr:cNvSpPr/>
      </xdr:nvSpPr>
      <xdr:spPr>
        <a:xfrm>
          <a:off x="1397000" y="139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35687</xdr:rowOff>
    </xdr:from>
    <xdr:ext cx="762000" cy="259045"/>
    <xdr:sp macro="" textlink="">
      <xdr:nvSpPr>
        <xdr:cNvPr id="224" name="テキスト ボックス 223"/>
        <xdr:cNvSpPr txBox="1"/>
      </xdr:nvSpPr>
      <xdr:spPr>
        <a:xfrm>
          <a:off x="1066800" y="137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0.9</a:t>
          </a:r>
          <a:r>
            <a:rPr kumimoji="1" lang="ja-JP" altLang="en-US" sz="1300">
              <a:latin typeface="ＭＳ Ｐゴシック"/>
            </a:rPr>
            <a:t>ポイント上回りやや高い水準である。</a:t>
          </a:r>
        </a:p>
        <a:p>
          <a:r>
            <a:rPr kumimoji="1" lang="ja-JP" altLang="en-US" sz="1300">
              <a:latin typeface="ＭＳ Ｐゴシック"/>
            </a:rPr>
            <a:t>　直近</a:t>
          </a:r>
          <a:r>
            <a:rPr kumimoji="1" lang="en-US" altLang="ja-JP" sz="1300">
              <a:latin typeface="ＭＳ Ｐゴシック"/>
            </a:rPr>
            <a:t>5</a:t>
          </a:r>
          <a:r>
            <a:rPr kumimoji="1" lang="ja-JP" altLang="en-US" sz="1300">
              <a:latin typeface="ＭＳ Ｐゴシック"/>
            </a:rPr>
            <a:t>年間で定年退職者が多いことから、年々低下してきたが、いまだに職員年齢構成上、</a:t>
          </a:r>
          <a:r>
            <a:rPr kumimoji="1" lang="en-US" altLang="ja-JP" sz="1300">
              <a:latin typeface="ＭＳ Ｐゴシック"/>
            </a:rPr>
            <a:t>50</a:t>
          </a:r>
          <a:r>
            <a:rPr kumimoji="1" lang="ja-JP" altLang="en-US" sz="1300">
              <a:latin typeface="ＭＳ Ｐゴシック"/>
            </a:rPr>
            <a:t>代の職員が多いため、類似団体内平均値を上回る指数を当面は保つことが考えられる。よって、引き続き昇格運用基準の見直し等に取り組んでいく。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112713</xdr:rowOff>
    </xdr:from>
    <xdr:to>
      <xdr:col>24</xdr:col>
      <xdr:colOff>558800</xdr:colOff>
      <xdr:row>84</xdr:row>
      <xdr:rowOff>124777</xdr:rowOff>
    </xdr:to>
    <xdr:cxnSp macro="">
      <xdr:nvCxnSpPr>
        <xdr:cNvPr id="254" name="直線コネクタ 253"/>
        <xdr:cNvCxnSpPr/>
      </xdr:nvCxnSpPr>
      <xdr:spPr>
        <a:xfrm>
          <a:off x="16179800" y="1451451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112713</xdr:rowOff>
    </xdr:from>
    <xdr:to>
      <xdr:col>23</xdr:col>
      <xdr:colOff>406400</xdr:colOff>
      <xdr:row>84</xdr:row>
      <xdr:rowOff>112713</xdr:rowOff>
    </xdr:to>
    <xdr:cxnSp macro="">
      <xdr:nvCxnSpPr>
        <xdr:cNvPr id="257" name="直線コネクタ 256"/>
        <xdr:cNvCxnSpPr/>
      </xdr:nvCxnSpPr>
      <xdr:spPr>
        <a:xfrm>
          <a:off x="15290800" y="1451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13652</xdr:rowOff>
    </xdr:from>
    <xdr:to>
      <xdr:col>23</xdr:col>
      <xdr:colOff>457200</xdr:colOff>
      <xdr:row>84</xdr:row>
      <xdr:rowOff>115252</xdr:rowOff>
    </xdr:to>
    <xdr:sp macro="" textlink="">
      <xdr:nvSpPr>
        <xdr:cNvPr id="258" name="フローチャート : 判断 257"/>
        <xdr:cNvSpPr/>
      </xdr:nvSpPr>
      <xdr:spPr>
        <a:xfrm>
          <a:off x="16129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125429</xdr:rowOff>
    </xdr:from>
    <xdr:ext cx="736600" cy="259045"/>
    <xdr:sp macro="" textlink="">
      <xdr:nvSpPr>
        <xdr:cNvPr id="259" name="テキスト ボックス 258"/>
        <xdr:cNvSpPr txBox="1"/>
      </xdr:nvSpPr>
      <xdr:spPr>
        <a:xfrm>
          <a:off x="15798800" y="141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112713</xdr:rowOff>
    </xdr:from>
    <xdr:to>
      <xdr:col>22</xdr:col>
      <xdr:colOff>203200</xdr:colOff>
      <xdr:row>85</xdr:row>
      <xdr:rowOff>98107</xdr:rowOff>
    </xdr:to>
    <xdr:cxnSp macro="">
      <xdr:nvCxnSpPr>
        <xdr:cNvPr id="260" name="直線コネクタ 259"/>
        <xdr:cNvCxnSpPr/>
      </xdr:nvCxnSpPr>
      <xdr:spPr>
        <a:xfrm flipV="1">
          <a:off x="14401800" y="1451451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136843</xdr:rowOff>
    </xdr:from>
    <xdr:to>
      <xdr:col>22</xdr:col>
      <xdr:colOff>254000</xdr:colOff>
      <xdr:row>84</xdr:row>
      <xdr:rowOff>66993</xdr:rowOff>
    </xdr:to>
    <xdr:sp macro="" textlink="">
      <xdr:nvSpPr>
        <xdr:cNvPr id="261" name="フローチャート : 判断 260"/>
        <xdr:cNvSpPr/>
      </xdr:nvSpPr>
      <xdr:spPr>
        <a:xfrm>
          <a:off x="15240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77170</xdr:rowOff>
    </xdr:from>
    <xdr:ext cx="762000" cy="259045"/>
    <xdr:sp macro="" textlink="">
      <xdr:nvSpPr>
        <xdr:cNvPr id="262" name="テキスト ボックス 261"/>
        <xdr:cNvSpPr txBox="1"/>
      </xdr:nvSpPr>
      <xdr:spPr>
        <a:xfrm>
          <a:off x="14909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88</xdr:row>
      <xdr:rowOff>12064</xdr:rowOff>
    </xdr:to>
    <xdr:cxnSp macro="">
      <xdr:nvCxnSpPr>
        <xdr:cNvPr id="263" name="直線コネクタ 262"/>
        <xdr:cNvCxnSpPr/>
      </xdr:nvCxnSpPr>
      <xdr:spPr>
        <a:xfrm flipV="1">
          <a:off x="13512800" y="14671357"/>
          <a:ext cx="8890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136843</xdr:rowOff>
    </xdr:from>
    <xdr:to>
      <xdr:col>21</xdr:col>
      <xdr:colOff>50800</xdr:colOff>
      <xdr:row>84</xdr:row>
      <xdr:rowOff>66993</xdr:rowOff>
    </xdr:to>
    <xdr:sp macro="" textlink="">
      <xdr:nvSpPr>
        <xdr:cNvPr id="264" name="フローチャート : 判断 263"/>
        <xdr:cNvSpPr/>
      </xdr:nvSpPr>
      <xdr:spPr>
        <a:xfrm>
          <a:off x="14351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77170</xdr:rowOff>
    </xdr:from>
    <xdr:ext cx="762000" cy="259045"/>
    <xdr:sp macro="" textlink="">
      <xdr:nvSpPr>
        <xdr:cNvPr id="265" name="テキスト ボックス 264"/>
        <xdr:cNvSpPr txBox="1"/>
      </xdr:nvSpPr>
      <xdr:spPr>
        <a:xfrm>
          <a:off x="14020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66" name="フローチャート : 判断 265"/>
        <xdr:cNvSpPr/>
      </xdr:nvSpPr>
      <xdr:spPr>
        <a:xfrm>
          <a:off x="13462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67" name="テキスト ボックス 266"/>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73977</xdr:rowOff>
    </xdr:from>
    <xdr:to>
      <xdr:col>24</xdr:col>
      <xdr:colOff>609600</xdr:colOff>
      <xdr:row>85</xdr:row>
      <xdr:rowOff>4127</xdr:rowOff>
    </xdr:to>
    <xdr:sp macro="" textlink="">
      <xdr:nvSpPr>
        <xdr:cNvPr id="273" name="円/楕円 272"/>
        <xdr:cNvSpPr/>
      </xdr:nvSpPr>
      <xdr:spPr>
        <a:xfrm>
          <a:off x="169672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46054</xdr:rowOff>
    </xdr:from>
    <xdr:ext cx="762000" cy="259045"/>
    <xdr:sp macro="" textlink="">
      <xdr:nvSpPr>
        <xdr:cNvPr id="274" name="給与水準   （国との比較）該当値テキスト"/>
        <xdr:cNvSpPr txBox="1"/>
      </xdr:nvSpPr>
      <xdr:spPr>
        <a:xfrm>
          <a:off x="17106900" y="144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61913</xdr:rowOff>
    </xdr:from>
    <xdr:to>
      <xdr:col>23</xdr:col>
      <xdr:colOff>457200</xdr:colOff>
      <xdr:row>84</xdr:row>
      <xdr:rowOff>163513</xdr:rowOff>
    </xdr:to>
    <xdr:sp macro="" textlink="">
      <xdr:nvSpPr>
        <xdr:cNvPr id="275" name="円/楕円 274"/>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76" name="テキスト ボックス 275"/>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61913</xdr:rowOff>
    </xdr:from>
    <xdr:to>
      <xdr:col>22</xdr:col>
      <xdr:colOff>254000</xdr:colOff>
      <xdr:row>84</xdr:row>
      <xdr:rowOff>163513</xdr:rowOff>
    </xdr:to>
    <xdr:sp macro="" textlink="">
      <xdr:nvSpPr>
        <xdr:cNvPr id="277" name="円/楕円 276"/>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8" name="テキスト ボックス 277"/>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47307</xdr:rowOff>
    </xdr:from>
    <xdr:to>
      <xdr:col>21</xdr:col>
      <xdr:colOff>50800</xdr:colOff>
      <xdr:row>85</xdr:row>
      <xdr:rowOff>148907</xdr:rowOff>
    </xdr:to>
    <xdr:sp macro="" textlink="">
      <xdr:nvSpPr>
        <xdr:cNvPr id="279" name="円/楕円 278"/>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133684</xdr:rowOff>
    </xdr:from>
    <xdr:ext cx="762000" cy="259045"/>
    <xdr:sp macro="" textlink="">
      <xdr:nvSpPr>
        <xdr:cNvPr id="280" name="テキスト ボックス 279"/>
        <xdr:cNvSpPr txBox="1"/>
      </xdr:nvSpPr>
      <xdr:spPr>
        <a:xfrm>
          <a:off x="14020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81" name="円/楕円 280"/>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82" name="テキスト ボックス 281"/>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以前から、計画的な定員管理を行っているため、類似団体平均より</a:t>
          </a:r>
          <a:r>
            <a:rPr kumimoji="1" lang="en-US" altLang="ja-JP" sz="1300">
              <a:latin typeface="ＭＳ Ｐゴシック"/>
            </a:rPr>
            <a:t>3.16</a:t>
          </a:r>
          <a:r>
            <a:rPr kumimoji="1" lang="ja-JP" altLang="en-US" sz="1300">
              <a:latin typeface="ＭＳ Ｐゴシック"/>
            </a:rPr>
            <a:t>ポイント下回っている。</a:t>
          </a:r>
        </a:p>
        <a:p>
          <a:r>
            <a:rPr kumimoji="1" lang="ja-JP" altLang="en-US" sz="1300">
              <a:latin typeface="ＭＳ Ｐゴシック"/>
            </a:rPr>
            <a:t>　前年度に退職者数が多かったことから、前年度と比較して</a:t>
          </a:r>
          <a:r>
            <a:rPr kumimoji="1" lang="en-US" altLang="ja-JP" sz="1300">
              <a:latin typeface="ＭＳ Ｐゴシック"/>
            </a:rPr>
            <a:t>0.14</a:t>
          </a:r>
          <a:r>
            <a:rPr kumimoji="1" lang="ja-JP" altLang="en-US" sz="1300">
              <a:latin typeface="ＭＳ Ｐゴシック"/>
            </a:rPr>
            <a:t>ポイント下がっている。</a:t>
          </a:r>
        </a:p>
        <a:p>
          <a:r>
            <a:rPr kumimoji="1" lang="ja-JP" altLang="en-US" sz="1300">
              <a:latin typeface="ＭＳ Ｐゴシック"/>
            </a:rPr>
            <a:t>　今後も定員適正化計画に基づき、新規職員については退職者と同数を採用することなく、職員数並びに人件費の適正化に努める。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82852</xdr:rowOff>
    </xdr:from>
    <xdr:to>
      <xdr:col>24</xdr:col>
      <xdr:colOff>558800</xdr:colOff>
      <xdr:row>60</xdr:row>
      <xdr:rowOff>98939</xdr:rowOff>
    </xdr:to>
    <xdr:cxnSp macro="">
      <xdr:nvCxnSpPr>
        <xdr:cNvPr id="319" name="直線コネクタ 318"/>
        <xdr:cNvCxnSpPr/>
      </xdr:nvCxnSpPr>
      <xdr:spPr>
        <a:xfrm flipV="1">
          <a:off x="16179800" y="1036985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98939</xdr:rowOff>
    </xdr:from>
    <xdr:to>
      <xdr:col>23</xdr:col>
      <xdr:colOff>406400</xdr:colOff>
      <xdr:row>60</xdr:row>
      <xdr:rowOff>127665</xdr:rowOff>
    </xdr:to>
    <xdr:cxnSp macro="">
      <xdr:nvCxnSpPr>
        <xdr:cNvPr id="322" name="直線コネクタ 321"/>
        <xdr:cNvCxnSpPr/>
      </xdr:nvCxnSpPr>
      <xdr:spPr>
        <a:xfrm flipV="1">
          <a:off x="15290800" y="1038593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3" name="フローチャート : 判断 322"/>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24" name="テキスト ボックス 323"/>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126516</xdr:rowOff>
    </xdr:from>
    <xdr:to>
      <xdr:col>22</xdr:col>
      <xdr:colOff>203200</xdr:colOff>
      <xdr:row>60</xdr:row>
      <xdr:rowOff>127665</xdr:rowOff>
    </xdr:to>
    <xdr:cxnSp macro="">
      <xdr:nvCxnSpPr>
        <xdr:cNvPr id="325" name="直線コネクタ 324"/>
        <xdr:cNvCxnSpPr/>
      </xdr:nvCxnSpPr>
      <xdr:spPr>
        <a:xfrm>
          <a:off x="14401800" y="10413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26" name="フローチャート : 判断 325"/>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43257</xdr:rowOff>
    </xdr:from>
    <xdr:ext cx="762000" cy="259045"/>
    <xdr:sp macro="" textlink="">
      <xdr:nvSpPr>
        <xdr:cNvPr id="327" name="テキスト ボックス 326"/>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115026</xdr:rowOff>
    </xdr:from>
    <xdr:to>
      <xdr:col>21</xdr:col>
      <xdr:colOff>0</xdr:colOff>
      <xdr:row>60</xdr:row>
      <xdr:rowOff>126516</xdr:rowOff>
    </xdr:to>
    <xdr:cxnSp macro="">
      <xdr:nvCxnSpPr>
        <xdr:cNvPr id="328" name="直線コネクタ 327"/>
        <xdr:cNvCxnSpPr/>
      </xdr:nvCxnSpPr>
      <xdr:spPr>
        <a:xfrm>
          <a:off x="13512800" y="1040202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29" name="フローチャート : 判断 328"/>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30" name="テキスト ボックス 329"/>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1" name="フローチャート : 判断 330"/>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2" name="テキスト ボックス 331"/>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32052</xdr:rowOff>
    </xdr:from>
    <xdr:to>
      <xdr:col>24</xdr:col>
      <xdr:colOff>609600</xdr:colOff>
      <xdr:row>60</xdr:row>
      <xdr:rowOff>133652</xdr:rowOff>
    </xdr:to>
    <xdr:sp macro="" textlink="">
      <xdr:nvSpPr>
        <xdr:cNvPr id="338" name="円/楕円 337"/>
        <xdr:cNvSpPr/>
      </xdr:nvSpPr>
      <xdr:spPr>
        <a:xfrm>
          <a:off x="16967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48579</xdr:rowOff>
    </xdr:from>
    <xdr:ext cx="762000" cy="259045"/>
    <xdr:sp macro="" textlink="">
      <xdr:nvSpPr>
        <xdr:cNvPr id="339" name="定員管理の状況該当値テキスト"/>
        <xdr:cNvSpPr txBox="1"/>
      </xdr:nvSpPr>
      <xdr:spPr>
        <a:xfrm>
          <a:off x="17106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48139</xdr:rowOff>
    </xdr:from>
    <xdr:to>
      <xdr:col>23</xdr:col>
      <xdr:colOff>457200</xdr:colOff>
      <xdr:row>60</xdr:row>
      <xdr:rowOff>149739</xdr:rowOff>
    </xdr:to>
    <xdr:sp macro="" textlink="">
      <xdr:nvSpPr>
        <xdr:cNvPr id="340" name="円/楕円 339"/>
        <xdr:cNvSpPr/>
      </xdr:nvSpPr>
      <xdr:spPr>
        <a:xfrm>
          <a:off x="16129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159916</xdr:rowOff>
    </xdr:from>
    <xdr:ext cx="736600" cy="259045"/>
    <xdr:sp macro="" textlink="">
      <xdr:nvSpPr>
        <xdr:cNvPr id="341" name="テキスト ボックス 340"/>
        <xdr:cNvSpPr txBox="1"/>
      </xdr:nvSpPr>
      <xdr:spPr>
        <a:xfrm>
          <a:off x="15798800" y="1010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2" name="円/楕円 341"/>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3" name="テキスト ボックス 342"/>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75716</xdr:rowOff>
    </xdr:from>
    <xdr:to>
      <xdr:col>21</xdr:col>
      <xdr:colOff>50800</xdr:colOff>
      <xdr:row>61</xdr:row>
      <xdr:rowOff>5866</xdr:rowOff>
    </xdr:to>
    <xdr:sp macro="" textlink="">
      <xdr:nvSpPr>
        <xdr:cNvPr id="344" name="円/楕円 343"/>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16043</xdr:rowOff>
    </xdr:from>
    <xdr:ext cx="762000" cy="259045"/>
    <xdr:sp macro="" textlink="">
      <xdr:nvSpPr>
        <xdr:cNvPr id="345" name="テキスト ボックス 344"/>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64226</xdr:rowOff>
    </xdr:from>
    <xdr:to>
      <xdr:col>19</xdr:col>
      <xdr:colOff>533400</xdr:colOff>
      <xdr:row>60</xdr:row>
      <xdr:rowOff>165826</xdr:rowOff>
    </xdr:to>
    <xdr:sp macro="" textlink="">
      <xdr:nvSpPr>
        <xdr:cNvPr id="346" name="円/楕円 345"/>
        <xdr:cNvSpPr/>
      </xdr:nvSpPr>
      <xdr:spPr>
        <a:xfrm>
          <a:off x="13462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4553</xdr:rowOff>
    </xdr:from>
    <xdr:ext cx="762000" cy="259045"/>
    <xdr:sp macro="" textlink="">
      <xdr:nvSpPr>
        <xdr:cNvPr id="347" name="テキスト ボックス 346"/>
        <xdr:cNvSpPr txBox="1"/>
      </xdr:nvSpPr>
      <xdr:spPr>
        <a:xfrm>
          <a:off x="13131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0.2</a:t>
          </a:r>
          <a:r>
            <a:rPr kumimoji="1" lang="ja-JP" altLang="en-US" sz="1300">
              <a:latin typeface="ＭＳ Ｐゴシック"/>
            </a:rPr>
            <a:t>％減少しているものの、類似団体と比較すると同数である。</a:t>
          </a:r>
        </a:p>
        <a:p>
          <a:r>
            <a:rPr kumimoji="1" lang="ja-JP" altLang="en-US" sz="1300">
              <a:latin typeface="ＭＳ Ｐゴシック"/>
            </a:rPr>
            <a:t>　投資的事業について、地方債に頼らない財源の模索をしていくとともに、市民のニーズを的確に反映した事業の選択を行っていく。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42122</xdr:rowOff>
    </xdr:to>
    <xdr:cxnSp macro="">
      <xdr:nvCxnSpPr>
        <xdr:cNvPr id="381" name="直線コネクタ 380"/>
        <xdr:cNvCxnSpPr/>
      </xdr:nvCxnSpPr>
      <xdr:spPr>
        <a:xfrm flipV="1">
          <a:off x="16179800" y="638175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42122</xdr:rowOff>
    </xdr:from>
    <xdr:to>
      <xdr:col>23</xdr:col>
      <xdr:colOff>406400</xdr:colOff>
      <xdr:row>37</xdr:row>
      <xdr:rowOff>54187</xdr:rowOff>
    </xdr:to>
    <xdr:cxnSp macro="">
      <xdr:nvCxnSpPr>
        <xdr:cNvPr id="384" name="直線コネクタ 383"/>
        <xdr:cNvCxnSpPr/>
      </xdr:nvCxnSpPr>
      <xdr:spPr>
        <a:xfrm flipV="1">
          <a:off x="15290800" y="63857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5" name="フローチャート : 判断 384"/>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86" name="テキスト ボックス 385"/>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54187</xdr:rowOff>
    </xdr:from>
    <xdr:to>
      <xdr:col>22</xdr:col>
      <xdr:colOff>203200</xdr:colOff>
      <xdr:row>37</xdr:row>
      <xdr:rowOff>62230</xdr:rowOff>
    </xdr:to>
    <xdr:cxnSp macro="">
      <xdr:nvCxnSpPr>
        <xdr:cNvPr id="387" name="直線コネクタ 386"/>
        <xdr:cNvCxnSpPr/>
      </xdr:nvCxnSpPr>
      <xdr:spPr>
        <a:xfrm flipV="1">
          <a:off x="14401800" y="63978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88" name="フローチャート : 判断 387"/>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89" name="テキスト ボックス 388"/>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37</xdr:row>
      <xdr:rowOff>78317</xdr:rowOff>
    </xdr:to>
    <xdr:cxnSp macro="">
      <xdr:nvCxnSpPr>
        <xdr:cNvPr id="390" name="直線コネクタ 389"/>
        <xdr:cNvCxnSpPr/>
      </xdr:nvCxnSpPr>
      <xdr:spPr>
        <a:xfrm flipV="1">
          <a:off x="13512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1" name="フローチャート : 判断 390"/>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2" name="テキスト ボックス 391"/>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3" name="フローチャート : 判断 392"/>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4" name="テキスト ボックス 393"/>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130827</xdr:rowOff>
    </xdr:from>
    <xdr:ext cx="762000" cy="259045"/>
    <xdr:sp macro="" textlink="">
      <xdr:nvSpPr>
        <xdr:cNvPr id="401"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162772</xdr:rowOff>
    </xdr:from>
    <xdr:to>
      <xdr:col>23</xdr:col>
      <xdr:colOff>457200</xdr:colOff>
      <xdr:row>37</xdr:row>
      <xdr:rowOff>92922</xdr:rowOff>
    </xdr:to>
    <xdr:sp macro="" textlink="">
      <xdr:nvSpPr>
        <xdr:cNvPr id="402" name="円/楕円 401"/>
        <xdr:cNvSpPr/>
      </xdr:nvSpPr>
      <xdr:spPr>
        <a:xfrm>
          <a:off x="16129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77699</xdr:rowOff>
    </xdr:from>
    <xdr:ext cx="736600" cy="259045"/>
    <xdr:sp macro="" textlink="">
      <xdr:nvSpPr>
        <xdr:cNvPr id="403" name="テキスト ボックス 402"/>
        <xdr:cNvSpPr txBox="1"/>
      </xdr:nvSpPr>
      <xdr:spPr>
        <a:xfrm>
          <a:off x="15798800" y="64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3387</xdr:rowOff>
    </xdr:from>
    <xdr:to>
      <xdr:col>22</xdr:col>
      <xdr:colOff>254000</xdr:colOff>
      <xdr:row>37</xdr:row>
      <xdr:rowOff>104987</xdr:rowOff>
    </xdr:to>
    <xdr:sp macro="" textlink="">
      <xdr:nvSpPr>
        <xdr:cNvPr id="404" name="円/楕円 403"/>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89764</xdr:rowOff>
    </xdr:from>
    <xdr:ext cx="762000" cy="259045"/>
    <xdr:sp macro="" textlink="">
      <xdr:nvSpPr>
        <xdr:cNvPr id="405" name="テキスト ボックス 404"/>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06" name="円/楕円 405"/>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07" name="テキスト ボックス 406"/>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27517</xdr:rowOff>
    </xdr:from>
    <xdr:to>
      <xdr:col>19</xdr:col>
      <xdr:colOff>533400</xdr:colOff>
      <xdr:row>37</xdr:row>
      <xdr:rowOff>129117</xdr:rowOff>
    </xdr:to>
    <xdr:sp macro="" textlink="">
      <xdr:nvSpPr>
        <xdr:cNvPr id="408" name="円/楕円 407"/>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139294</xdr:rowOff>
    </xdr:from>
    <xdr:ext cx="762000" cy="259045"/>
    <xdr:sp macro="" textlink="">
      <xdr:nvSpPr>
        <xdr:cNvPr id="409" name="テキスト ボックス 408"/>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甘利小学校大規模改修事業、再編保育園・藤井公民館整備事業等の大規模な投資的事業に伴い、地方債の発行額が増加したことにより、前年度比で</a:t>
          </a:r>
          <a:r>
            <a:rPr kumimoji="1" lang="en-US" altLang="ja-JP" sz="1300">
              <a:latin typeface="ＭＳ Ｐゴシック"/>
            </a:rPr>
            <a:t>15.4</a:t>
          </a:r>
          <a:r>
            <a:rPr kumimoji="1" lang="ja-JP" altLang="en-US" sz="1300">
              <a:latin typeface="ＭＳ Ｐゴシック"/>
            </a:rPr>
            <a:t>％増加しているが、類似団体と比較して</a:t>
          </a:r>
          <a:r>
            <a:rPr kumimoji="1" lang="en-US" altLang="ja-JP" sz="1300">
              <a:latin typeface="ＭＳ Ｐゴシック"/>
            </a:rPr>
            <a:t>32.6</a:t>
          </a:r>
          <a:r>
            <a:rPr kumimoji="1" lang="ja-JP" altLang="en-US" sz="1300">
              <a:latin typeface="ＭＳ Ｐゴシック"/>
            </a:rPr>
            <a:t>％上回る結果となった。</a:t>
          </a:r>
        </a:p>
        <a:p>
          <a:r>
            <a:rPr kumimoji="1" lang="ja-JP" altLang="en-US" sz="1300">
              <a:latin typeface="ＭＳ Ｐゴシック"/>
            </a:rPr>
            <a:t>　今後は、基金残高の減少に歯止めをかけるとともに、新規投資的事業については十分に精査し、地方債の発行の抑制に努めていく。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52603</xdr:rowOff>
    </xdr:from>
    <xdr:to>
      <xdr:col>24</xdr:col>
      <xdr:colOff>558800</xdr:colOff>
      <xdr:row>15</xdr:row>
      <xdr:rowOff>89764</xdr:rowOff>
    </xdr:to>
    <xdr:cxnSp macro="">
      <xdr:nvCxnSpPr>
        <xdr:cNvPr id="441" name="直線コネクタ 440"/>
        <xdr:cNvCxnSpPr/>
      </xdr:nvCxnSpPr>
      <xdr:spPr>
        <a:xfrm>
          <a:off x="16179800" y="2624353"/>
          <a:ext cx="8382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52603</xdr:rowOff>
    </xdr:from>
    <xdr:to>
      <xdr:col>23</xdr:col>
      <xdr:colOff>406400</xdr:colOff>
      <xdr:row>15</xdr:row>
      <xdr:rowOff>89764</xdr:rowOff>
    </xdr:to>
    <xdr:cxnSp macro="">
      <xdr:nvCxnSpPr>
        <xdr:cNvPr id="444" name="直線コネクタ 443"/>
        <xdr:cNvCxnSpPr/>
      </xdr:nvCxnSpPr>
      <xdr:spPr>
        <a:xfrm flipV="1">
          <a:off x="15290800" y="2624353"/>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5" name="フローチャート : 判断 444"/>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46" name="テキスト ボックス 445"/>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75044</xdr:rowOff>
    </xdr:from>
    <xdr:to>
      <xdr:col>22</xdr:col>
      <xdr:colOff>203200</xdr:colOff>
      <xdr:row>15</xdr:row>
      <xdr:rowOff>89764</xdr:rowOff>
    </xdr:to>
    <xdr:cxnSp macro="">
      <xdr:nvCxnSpPr>
        <xdr:cNvPr id="447" name="直線コネクタ 446"/>
        <xdr:cNvCxnSpPr/>
      </xdr:nvCxnSpPr>
      <xdr:spPr>
        <a:xfrm>
          <a:off x="14401800" y="2646794"/>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48" name="フローチャート : 判断 447"/>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49" name="テキスト ボックス 448"/>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56223</xdr:rowOff>
    </xdr:from>
    <xdr:to>
      <xdr:col>21</xdr:col>
      <xdr:colOff>0</xdr:colOff>
      <xdr:row>15</xdr:row>
      <xdr:rowOff>75044</xdr:rowOff>
    </xdr:to>
    <xdr:cxnSp macro="">
      <xdr:nvCxnSpPr>
        <xdr:cNvPr id="450" name="直線コネクタ 449"/>
        <xdr:cNvCxnSpPr/>
      </xdr:nvCxnSpPr>
      <xdr:spPr>
        <a:xfrm>
          <a:off x="13512800" y="262797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1" name="フローチャート : 判断 450"/>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2" name="テキスト ボックス 451"/>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3" name="フローチャート : 判断 452"/>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4" name="テキスト ボックス 453"/>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38964</xdr:rowOff>
    </xdr:from>
    <xdr:to>
      <xdr:col>24</xdr:col>
      <xdr:colOff>609600</xdr:colOff>
      <xdr:row>15</xdr:row>
      <xdr:rowOff>140564</xdr:rowOff>
    </xdr:to>
    <xdr:sp macro="" textlink="">
      <xdr:nvSpPr>
        <xdr:cNvPr id="460" name="円/楕円 459"/>
        <xdr:cNvSpPr/>
      </xdr:nvSpPr>
      <xdr:spPr>
        <a:xfrm>
          <a:off x="169672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11041</xdr:rowOff>
    </xdr:from>
    <xdr:ext cx="762000" cy="259045"/>
    <xdr:sp macro="" textlink="">
      <xdr:nvSpPr>
        <xdr:cNvPr id="461" name="将来負担の状況該当値テキスト"/>
        <xdr:cNvSpPr txBox="1"/>
      </xdr:nvSpPr>
      <xdr:spPr>
        <a:xfrm>
          <a:off x="17106900" y="258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1803</xdr:rowOff>
    </xdr:from>
    <xdr:to>
      <xdr:col>23</xdr:col>
      <xdr:colOff>457200</xdr:colOff>
      <xdr:row>15</xdr:row>
      <xdr:rowOff>103403</xdr:rowOff>
    </xdr:to>
    <xdr:sp macro="" textlink="">
      <xdr:nvSpPr>
        <xdr:cNvPr id="462" name="円/楕円 461"/>
        <xdr:cNvSpPr/>
      </xdr:nvSpPr>
      <xdr:spPr>
        <a:xfrm>
          <a:off x="16129000" y="25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88180</xdr:rowOff>
    </xdr:from>
    <xdr:ext cx="736600" cy="259045"/>
    <xdr:sp macro="" textlink="">
      <xdr:nvSpPr>
        <xdr:cNvPr id="463" name="テキスト ボックス 462"/>
        <xdr:cNvSpPr txBox="1"/>
      </xdr:nvSpPr>
      <xdr:spPr>
        <a:xfrm>
          <a:off x="15798800" y="265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38964</xdr:rowOff>
    </xdr:from>
    <xdr:to>
      <xdr:col>22</xdr:col>
      <xdr:colOff>254000</xdr:colOff>
      <xdr:row>15</xdr:row>
      <xdr:rowOff>140564</xdr:rowOff>
    </xdr:to>
    <xdr:sp macro="" textlink="">
      <xdr:nvSpPr>
        <xdr:cNvPr id="464" name="円/楕円 463"/>
        <xdr:cNvSpPr/>
      </xdr:nvSpPr>
      <xdr:spPr>
        <a:xfrm>
          <a:off x="15240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125341</xdr:rowOff>
    </xdr:from>
    <xdr:ext cx="762000" cy="259045"/>
    <xdr:sp macro="" textlink="">
      <xdr:nvSpPr>
        <xdr:cNvPr id="465" name="テキスト ボックス 464"/>
        <xdr:cNvSpPr txBox="1"/>
      </xdr:nvSpPr>
      <xdr:spPr>
        <a:xfrm>
          <a:off x="14909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24244</xdr:rowOff>
    </xdr:from>
    <xdr:to>
      <xdr:col>21</xdr:col>
      <xdr:colOff>50800</xdr:colOff>
      <xdr:row>15</xdr:row>
      <xdr:rowOff>125844</xdr:rowOff>
    </xdr:to>
    <xdr:sp macro="" textlink="">
      <xdr:nvSpPr>
        <xdr:cNvPr id="466" name="円/楕円 465"/>
        <xdr:cNvSpPr/>
      </xdr:nvSpPr>
      <xdr:spPr>
        <a:xfrm>
          <a:off x="14351000" y="25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110621</xdr:rowOff>
    </xdr:from>
    <xdr:ext cx="762000" cy="259045"/>
    <xdr:sp macro="" textlink="">
      <xdr:nvSpPr>
        <xdr:cNvPr id="467" name="テキスト ボックス 466"/>
        <xdr:cNvSpPr txBox="1"/>
      </xdr:nvSpPr>
      <xdr:spPr>
        <a:xfrm>
          <a:off x="14020800" y="26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5423</xdr:rowOff>
    </xdr:from>
    <xdr:to>
      <xdr:col>19</xdr:col>
      <xdr:colOff>533400</xdr:colOff>
      <xdr:row>15</xdr:row>
      <xdr:rowOff>107023</xdr:rowOff>
    </xdr:to>
    <xdr:sp macro="" textlink="">
      <xdr:nvSpPr>
        <xdr:cNvPr id="468" name="円/楕円 467"/>
        <xdr:cNvSpPr/>
      </xdr:nvSpPr>
      <xdr:spPr>
        <a:xfrm>
          <a:off x="13462000" y="25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91800</xdr:rowOff>
    </xdr:from>
    <xdr:ext cx="762000" cy="259045"/>
    <xdr:sp macro="" textlink="">
      <xdr:nvSpPr>
        <xdr:cNvPr id="469" name="テキスト ボックス 468"/>
        <xdr:cNvSpPr txBox="1"/>
      </xdr:nvSpPr>
      <xdr:spPr>
        <a:xfrm>
          <a:off x="13131800" y="26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類似団体と比較して職員数が少ないために類似団体平均を</a:t>
          </a:r>
          <a:r>
            <a:rPr kumimoji="1" lang="en-US" altLang="ja-JP" sz="1200">
              <a:latin typeface="ＭＳ Ｐゴシック"/>
            </a:rPr>
            <a:t>4.7</a:t>
          </a:r>
          <a:r>
            <a:rPr kumimoji="1" lang="ja-JP" altLang="en-US" sz="1200">
              <a:latin typeface="ＭＳ Ｐゴシック"/>
            </a:rPr>
            <a:t>％下回っている。</a:t>
          </a:r>
        </a:p>
        <a:p>
          <a:r>
            <a:rPr kumimoji="1" lang="ja-JP" altLang="en-US" sz="1200">
              <a:latin typeface="ＭＳ Ｐゴシック"/>
            </a:rPr>
            <a:t>　前年度比は退職者数により変動するが、平成</a:t>
          </a:r>
          <a:r>
            <a:rPr kumimoji="1" lang="en-US" altLang="ja-JP" sz="1200">
              <a:latin typeface="ＭＳ Ｐゴシック"/>
            </a:rPr>
            <a:t>28</a:t>
          </a:r>
          <a:r>
            <a:rPr kumimoji="1" lang="ja-JP" altLang="en-US" sz="1200">
              <a:latin typeface="ＭＳ Ｐゴシック"/>
            </a:rPr>
            <a:t>年度は退職者が多く</a:t>
          </a:r>
          <a:r>
            <a:rPr kumimoji="1" lang="en-US" altLang="ja-JP" sz="1200">
              <a:latin typeface="ＭＳ Ｐゴシック"/>
            </a:rPr>
            <a:t>0.1</a:t>
          </a:r>
          <a:r>
            <a:rPr kumimoji="1" lang="ja-JP" altLang="en-US" sz="1200">
              <a:latin typeface="ＭＳ Ｐゴシック"/>
            </a:rPr>
            <a:t>％上がっている。</a:t>
          </a:r>
        </a:p>
        <a:p>
          <a:r>
            <a:rPr kumimoji="1" lang="ja-JP" altLang="en-US" sz="1200">
              <a:latin typeface="ＭＳ Ｐゴシック"/>
            </a:rPr>
            <a:t>　今後も定員適正化計画に基づく定員の適正化により人件費の抑制に努めていく。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157480</xdr:rowOff>
    </xdr:to>
    <xdr:cxnSp macro="">
      <xdr:nvCxnSpPr>
        <xdr:cNvPr id="66" name="直線コネクタ 65"/>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69850</xdr:rowOff>
    </xdr:to>
    <xdr:cxnSp macro="">
      <xdr:nvCxnSpPr>
        <xdr:cNvPr id="69" name="直線コネクタ 68"/>
        <xdr:cNvCxnSpPr/>
      </xdr:nvCxnSpPr>
      <xdr:spPr>
        <a:xfrm flipV="1">
          <a:off x="3098800" y="5979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69850</xdr:rowOff>
    </xdr:to>
    <xdr:cxnSp macro="">
      <xdr:nvCxnSpPr>
        <xdr:cNvPr id="72" name="直線コネクタ 71"/>
        <xdr:cNvCxnSpPr/>
      </xdr:nvCxnSpPr>
      <xdr:spPr>
        <a:xfrm>
          <a:off x="2209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46990</xdr:rowOff>
    </xdr:to>
    <xdr:cxnSp macro="">
      <xdr:nvCxnSpPr>
        <xdr:cNvPr id="75" name="直線コネクタ 74"/>
        <xdr:cNvCxnSpPr/>
      </xdr:nvCxnSpPr>
      <xdr:spPr>
        <a:xfrm>
          <a:off x="1320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年から情報システムの入替を行っており、</a:t>
          </a:r>
          <a:r>
            <a:rPr kumimoji="1" lang="en-US" altLang="ja-JP" sz="1100">
              <a:latin typeface="ＭＳ Ｐゴシック"/>
            </a:rPr>
            <a:t>15</a:t>
          </a:r>
          <a:r>
            <a:rPr kumimoji="1" lang="ja-JP" altLang="en-US" sz="1100">
              <a:latin typeface="ＭＳ Ｐゴシック"/>
            </a:rPr>
            <a:t>％台前半で推移している。前年比較では、大村智博士ノーベル賞受賞祝賀記念事業、公共事業埋蔵文化財確認等調査事業費等の皆増により</a:t>
          </a:r>
          <a:r>
            <a:rPr kumimoji="1" lang="en-US" altLang="ja-JP" sz="1100">
              <a:latin typeface="ＭＳ Ｐゴシック"/>
            </a:rPr>
            <a:t>0.3</a:t>
          </a:r>
          <a:r>
            <a:rPr kumimoji="1" lang="ja-JP" altLang="en-US" sz="1100">
              <a:latin typeface="ＭＳ Ｐゴシック"/>
            </a:rPr>
            <a:t>％増加した。</a:t>
          </a:r>
        </a:p>
        <a:p>
          <a:r>
            <a:rPr kumimoji="1" lang="ja-JP" altLang="en-US" sz="1100">
              <a:latin typeface="ＭＳ Ｐゴシック"/>
            </a:rPr>
            <a:t>　市民交流センターや文化ホール等の施設が充実しており、それに係る指定管理委託料等の維持管理・運営経費が多いため、類似団体平均と比較して</a:t>
          </a:r>
          <a:r>
            <a:rPr kumimoji="1" lang="en-US" altLang="ja-JP" sz="1100">
              <a:latin typeface="ＭＳ Ｐゴシック"/>
            </a:rPr>
            <a:t>2.3</a:t>
          </a:r>
          <a:r>
            <a:rPr kumimoji="1" lang="ja-JP" altLang="en-US" sz="1100">
              <a:latin typeface="ＭＳ Ｐゴシック"/>
            </a:rPr>
            <a:t>ポイント上回っている。</a:t>
          </a:r>
        </a:p>
        <a:p>
          <a:r>
            <a:rPr kumimoji="1" lang="ja-JP" altLang="en-US" sz="1100">
              <a:latin typeface="ＭＳ Ｐゴシック"/>
            </a:rPr>
            <a:t>　　「行政経費のコスト縮減に向けた行動指針」に掲げたとおり、職員が高いコスト意識を持って経常的経費の節減・効率化により支出削減に努めていく。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94343</xdr:rowOff>
    </xdr:to>
    <xdr:cxnSp macro="">
      <xdr:nvCxnSpPr>
        <xdr:cNvPr id="129" name="直線コネクタ 128"/>
        <xdr:cNvCxnSpPr/>
      </xdr:nvCxnSpPr>
      <xdr:spPr>
        <a:xfrm>
          <a:off x="15671800" y="3147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105229</xdr:rowOff>
    </xdr:to>
    <xdr:cxnSp macro="">
      <xdr:nvCxnSpPr>
        <xdr:cNvPr id="132" name="直線コネクタ 131"/>
        <xdr:cNvCxnSpPr/>
      </xdr:nvCxnSpPr>
      <xdr:spPr>
        <a:xfrm flipV="1">
          <a:off x="14782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105229</xdr:rowOff>
    </xdr:to>
    <xdr:cxnSp macro="">
      <xdr:nvCxnSpPr>
        <xdr:cNvPr id="135" name="直線コネクタ 134"/>
        <xdr:cNvCxnSpPr/>
      </xdr:nvCxnSpPr>
      <xdr:spPr>
        <a:xfrm>
          <a:off x="13893800" y="3082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105229</xdr:rowOff>
    </xdr:to>
    <xdr:cxnSp macro="">
      <xdr:nvCxnSpPr>
        <xdr:cNvPr id="138" name="直線コネクタ 137"/>
        <xdr:cNvCxnSpPr/>
      </xdr:nvCxnSpPr>
      <xdr:spPr>
        <a:xfrm flipV="1">
          <a:off x="13004800" y="3082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8" name="円/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54429</xdr:rowOff>
    </xdr:from>
    <xdr:to>
      <xdr:col>21</xdr:col>
      <xdr:colOff>412750</xdr:colOff>
      <xdr:row>18</xdr:row>
      <xdr:rowOff>156029</xdr:rowOff>
    </xdr:to>
    <xdr:sp macro="" textlink="">
      <xdr:nvSpPr>
        <xdr:cNvPr id="152" name="円/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4" name="円/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54429</xdr:rowOff>
    </xdr:from>
    <xdr:to>
      <xdr:col>19</xdr:col>
      <xdr:colOff>6350</xdr:colOff>
      <xdr:row>18</xdr:row>
      <xdr:rowOff>156029</xdr:rowOff>
    </xdr:to>
    <xdr:sp macro="" textlink="">
      <xdr:nvSpPr>
        <xdr:cNvPr id="156" name="円/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前年度からほぼ横ばいであり、類似団体平均とほぼ同程度である。</a:t>
          </a:r>
        </a:p>
        <a:p>
          <a:r>
            <a:rPr kumimoji="1" lang="ja-JP" altLang="en-US" sz="1200">
              <a:latin typeface="ＭＳ Ｐゴシック"/>
            </a:rPr>
            <a:t>　特に障がい者や生活保護に関わる扶助費が増加傾向にあるため、資格審査の適正化により上昇傾向に歯止めをかけるよう努めていく。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118835</xdr:rowOff>
    </xdr:to>
    <xdr:cxnSp macro="">
      <xdr:nvCxnSpPr>
        <xdr:cNvPr id="192" name="直線コネクタ 191"/>
        <xdr:cNvCxnSpPr/>
      </xdr:nvCxnSpPr>
      <xdr:spPr>
        <a:xfrm flipV="1">
          <a:off x="3987800" y="9537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118835</xdr:rowOff>
    </xdr:to>
    <xdr:cxnSp macro="">
      <xdr:nvCxnSpPr>
        <xdr:cNvPr id="195" name="直線コネクタ 194"/>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162378</xdr:rowOff>
    </xdr:to>
    <xdr:cxnSp macro="">
      <xdr:nvCxnSpPr>
        <xdr:cNvPr id="198" name="直線コネクタ 197"/>
        <xdr:cNvCxnSpPr/>
      </xdr:nvCxnSpPr>
      <xdr:spPr>
        <a:xfrm flipV="1">
          <a:off x="2209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55</xdr:row>
      <xdr:rowOff>162378</xdr:rowOff>
    </xdr:to>
    <xdr:cxnSp macro="">
      <xdr:nvCxnSpPr>
        <xdr:cNvPr id="201" name="直線コネクタ 200"/>
        <xdr:cNvCxnSpPr/>
      </xdr:nvCxnSpPr>
      <xdr:spPr>
        <a:xfrm>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1" name="円/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4" name="テキスト ボックス 213"/>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5" name="円/楕円 21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6" name="テキスト ボックス 21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7" name="円/楕円 216"/>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8" name="テキスト ボックス 217"/>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9" name="円/楕円 218"/>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20" name="テキスト ボックス 219"/>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その他に係る経常収支比率は、特別会計への繰出金である。</a:t>
          </a:r>
        </a:p>
        <a:p>
          <a:r>
            <a:rPr kumimoji="1" lang="ja-JP" altLang="en-US" sz="1200">
              <a:latin typeface="ＭＳ Ｐゴシック"/>
            </a:rPr>
            <a:t>　前年度と比較し今年度は横ばい、類似団体平均との比較では</a:t>
          </a:r>
          <a:r>
            <a:rPr kumimoji="1" lang="en-US" altLang="ja-JP" sz="1200">
              <a:latin typeface="ＭＳ Ｐゴシック"/>
            </a:rPr>
            <a:t>1.6</a:t>
          </a:r>
          <a:r>
            <a:rPr kumimoji="1" lang="ja-JP" altLang="en-US" sz="1200">
              <a:latin typeface="ＭＳ Ｐゴシック"/>
            </a:rPr>
            <a:t>％下回っている。今後も各種事業会計において、経費削減を図るとともに受益者負担金、独立採算制の原則により負担金や税収の適正化を図るなど一般会計の負担を軽減できるように努める。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104140</xdr:rowOff>
    </xdr:to>
    <xdr:cxnSp macro="">
      <xdr:nvCxnSpPr>
        <xdr:cNvPr id="253" name="直線コネクタ 252"/>
        <xdr:cNvCxnSpPr/>
      </xdr:nvCxnSpPr>
      <xdr:spPr>
        <a:xfrm>
          <a:off x="15671800" y="936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104140</xdr:rowOff>
    </xdr:to>
    <xdr:cxnSp macro="">
      <xdr:nvCxnSpPr>
        <xdr:cNvPr id="256" name="直線コネクタ 255"/>
        <xdr:cNvCxnSpPr/>
      </xdr:nvCxnSpPr>
      <xdr:spPr>
        <a:xfrm>
          <a:off x="14782800" y="9255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29227</xdr:rowOff>
    </xdr:from>
    <xdr:ext cx="736600" cy="259045"/>
    <xdr:sp macro="" textlink="">
      <xdr:nvSpPr>
        <xdr:cNvPr id="258" name="テキスト ボックス 257"/>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50800</xdr:rowOff>
    </xdr:to>
    <xdr:cxnSp macro="">
      <xdr:nvCxnSpPr>
        <xdr:cNvPr id="259" name="直線コネクタ 258"/>
        <xdr:cNvCxnSpPr/>
      </xdr:nvCxnSpPr>
      <xdr:spPr>
        <a:xfrm flipV="1">
          <a:off x="13893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50800</xdr:rowOff>
    </xdr:to>
    <xdr:cxnSp macro="">
      <xdr:nvCxnSpPr>
        <xdr:cNvPr id="262" name="直線コネクタ 261"/>
        <xdr:cNvCxnSpPr/>
      </xdr:nvCxnSpPr>
      <xdr:spPr>
        <a:xfrm>
          <a:off x="13004800" y="9255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21607</xdr:rowOff>
    </xdr:from>
    <xdr:ext cx="762000" cy="259045"/>
    <xdr:sp macro="" textlink="">
      <xdr:nvSpPr>
        <xdr:cNvPr id="264" name="テキスト ボックス 263"/>
        <xdr:cNvSpPr txBox="1"/>
      </xdr:nvSpPr>
      <xdr:spPr>
        <a:xfrm>
          <a:off x="13512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72" name="円/楕円 271"/>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73"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4" name="円/楕円 27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5" name="テキスト ボックス 27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76" name="円/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80" name="円/楕円 279"/>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81" name="テキスト ボックス 280"/>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a:t>
          </a:r>
          <a:r>
            <a:rPr kumimoji="1" lang="en-US" altLang="ja-JP" sz="1200">
              <a:latin typeface="ＭＳ Ｐゴシック"/>
            </a:rPr>
            <a:t>6.6</a:t>
          </a:r>
          <a:r>
            <a:rPr kumimoji="1" lang="ja-JP" altLang="en-US" sz="1200">
              <a:latin typeface="ＭＳ Ｐゴシック"/>
            </a:rPr>
            <a:t>％上回っているが、ごみ処理業務、消防業務等を一部事務組合で行っていることが要因として挙げられる。</a:t>
          </a:r>
        </a:p>
        <a:p>
          <a:r>
            <a:rPr kumimoji="1" lang="ja-JP" altLang="en-US" sz="1200">
              <a:latin typeface="ＭＳ Ｐゴシック"/>
            </a:rPr>
            <a:t>　翌年度以降も消防庁舎の建替えに係る負担金の増加が見込まれる。</a:t>
          </a:r>
        </a:p>
        <a:p>
          <a:r>
            <a:rPr kumimoji="1" lang="ja-JP" altLang="en-US" sz="1200">
              <a:latin typeface="ＭＳ Ｐゴシック"/>
            </a:rPr>
            <a:t>　　「韮崎市補助金等適正化基準」に基づき、市民や団体等に対する補助交付金について精査し、見直しや廃止も検討していく。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37</xdr:row>
      <xdr:rowOff>170434</xdr:rowOff>
    </xdr:to>
    <xdr:cxnSp macro="">
      <xdr:nvCxnSpPr>
        <xdr:cNvPr id="311" name="直線コネクタ 310"/>
        <xdr:cNvCxnSpPr/>
      </xdr:nvCxnSpPr>
      <xdr:spPr>
        <a:xfrm>
          <a:off x="15671800" y="6514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37</xdr:row>
      <xdr:rowOff>170434</xdr:rowOff>
    </xdr:to>
    <xdr:cxnSp macro="">
      <xdr:nvCxnSpPr>
        <xdr:cNvPr id="314" name="直線コネクタ 313"/>
        <xdr:cNvCxnSpPr/>
      </xdr:nvCxnSpPr>
      <xdr:spPr>
        <a:xfrm>
          <a:off x="14782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6" name="テキスト ボックス 31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165862</xdr:rowOff>
    </xdr:to>
    <xdr:cxnSp macro="">
      <xdr:nvCxnSpPr>
        <xdr:cNvPr id="317" name="直線コネクタ 316"/>
        <xdr:cNvCxnSpPr/>
      </xdr:nvCxnSpPr>
      <xdr:spPr>
        <a:xfrm flipV="1">
          <a:off x="13893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165862</xdr:rowOff>
    </xdr:to>
    <xdr:cxnSp macro="">
      <xdr:nvCxnSpPr>
        <xdr:cNvPr id="320" name="直線コネクタ 319"/>
        <xdr:cNvCxnSpPr/>
      </xdr:nvCxnSpPr>
      <xdr:spPr>
        <a:xfrm>
          <a:off x="13004800" y="6468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30" name="円/楕円 329"/>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31"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2" name="円/楕円 331"/>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3" name="テキスト ボックス 332"/>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4" name="円/楕円 333"/>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5" name="テキスト ボックス 334"/>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6" name="円/楕円 335"/>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7" name="テキスト ボックス 336"/>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8" name="円/楕円 337"/>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9" name="テキスト ボックス 338"/>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前年度比は</a:t>
          </a:r>
          <a:r>
            <a:rPr kumimoji="1" lang="en-US" altLang="ja-JP" sz="1100">
              <a:latin typeface="ＭＳ Ｐゴシック"/>
            </a:rPr>
            <a:t>1.0</a:t>
          </a:r>
          <a:r>
            <a:rPr kumimoji="1" lang="ja-JP" altLang="en-US" sz="1100">
              <a:latin typeface="ＭＳ Ｐゴシック"/>
            </a:rPr>
            <a:t>％増加、類似団体との比較は</a:t>
          </a:r>
          <a:r>
            <a:rPr kumimoji="1" lang="en-US" altLang="ja-JP" sz="1100">
              <a:latin typeface="ＭＳ Ｐゴシック"/>
            </a:rPr>
            <a:t>3.2</a:t>
          </a:r>
          <a:r>
            <a:rPr kumimoji="1" lang="ja-JP" altLang="en-US" sz="1100">
              <a:latin typeface="ＭＳ Ｐゴシック"/>
            </a:rPr>
            <a:t>ポイント下回っている。</a:t>
          </a:r>
        </a:p>
        <a:p>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年度に借入した約</a:t>
          </a:r>
          <a:r>
            <a:rPr kumimoji="1" lang="en-US" altLang="ja-JP" sz="1100">
              <a:latin typeface="ＭＳ Ｐゴシック"/>
            </a:rPr>
            <a:t>12</a:t>
          </a:r>
          <a:r>
            <a:rPr kumimoji="1" lang="ja-JP" altLang="en-US" sz="1100">
              <a:latin typeface="ＭＳ Ｐゴシック"/>
            </a:rPr>
            <a:t>億円の減収補填債の元金償還が始まったものの、減税補填債等の大口の償還が終了したことにより公債費が減少している。</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以降も甘利小学校大規模改修事業や再編保育園・藤井公民館整備事業が行われることから、新規投資的事業については改めて協議を重ね、事業の実施自体をよく検討し、実施する場合は市債以外の財源の確保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113665</xdr:rowOff>
    </xdr:from>
    <xdr:to>
      <xdr:col>7</xdr:col>
      <xdr:colOff>15875</xdr:colOff>
      <xdr:row>74</xdr:row>
      <xdr:rowOff>132715</xdr:rowOff>
    </xdr:to>
    <xdr:cxnSp macro="">
      <xdr:nvCxnSpPr>
        <xdr:cNvPr id="371" name="直線コネクタ 370"/>
        <xdr:cNvCxnSpPr/>
      </xdr:nvCxnSpPr>
      <xdr:spPr>
        <a:xfrm>
          <a:off x="3987800" y="12800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113665</xdr:rowOff>
    </xdr:from>
    <xdr:to>
      <xdr:col>5</xdr:col>
      <xdr:colOff>549275</xdr:colOff>
      <xdr:row>74</xdr:row>
      <xdr:rowOff>125095</xdr:rowOff>
    </xdr:to>
    <xdr:cxnSp macro="">
      <xdr:nvCxnSpPr>
        <xdr:cNvPr id="374" name="直線コネクタ 373"/>
        <xdr:cNvCxnSpPr/>
      </xdr:nvCxnSpPr>
      <xdr:spPr>
        <a:xfrm flipV="1">
          <a:off x="3098800" y="12800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125095</xdr:rowOff>
    </xdr:from>
    <xdr:to>
      <xdr:col>4</xdr:col>
      <xdr:colOff>346075</xdr:colOff>
      <xdr:row>74</xdr:row>
      <xdr:rowOff>142240</xdr:rowOff>
    </xdr:to>
    <xdr:cxnSp macro="">
      <xdr:nvCxnSpPr>
        <xdr:cNvPr id="377" name="直線コネクタ 376"/>
        <xdr:cNvCxnSpPr/>
      </xdr:nvCxnSpPr>
      <xdr:spPr>
        <a:xfrm flipV="1">
          <a:off x="2209800" y="12812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42562</xdr:rowOff>
    </xdr:from>
    <xdr:ext cx="762000" cy="259045"/>
    <xdr:sp macro="" textlink="">
      <xdr:nvSpPr>
        <xdr:cNvPr id="379" name="テキスト ボックス 378"/>
        <xdr:cNvSpPr txBox="1"/>
      </xdr:nvSpPr>
      <xdr:spPr>
        <a:xfrm>
          <a:off x="2717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106045</xdr:rowOff>
    </xdr:from>
    <xdr:to>
      <xdr:col>3</xdr:col>
      <xdr:colOff>142875</xdr:colOff>
      <xdr:row>74</xdr:row>
      <xdr:rowOff>142240</xdr:rowOff>
    </xdr:to>
    <xdr:cxnSp macro="">
      <xdr:nvCxnSpPr>
        <xdr:cNvPr id="380" name="直線コネクタ 379"/>
        <xdr:cNvCxnSpPr/>
      </xdr:nvCxnSpPr>
      <xdr:spPr>
        <a:xfrm>
          <a:off x="1320800" y="12793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44467</xdr:rowOff>
    </xdr:from>
    <xdr:ext cx="762000" cy="259045"/>
    <xdr:sp macro="" textlink="">
      <xdr:nvSpPr>
        <xdr:cNvPr id="382" name="テキスト ボックス 381"/>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48277</xdr:rowOff>
    </xdr:from>
    <xdr:ext cx="762000" cy="259045"/>
    <xdr:sp macro="" textlink="">
      <xdr:nvSpPr>
        <xdr:cNvPr id="384" name="テキスト ボックス 383"/>
        <xdr:cNvSpPr txBox="1"/>
      </xdr:nvSpPr>
      <xdr:spPr>
        <a:xfrm>
          <a:off x="939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90" name="円/楕円 389"/>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161942</xdr:rowOff>
    </xdr:from>
    <xdr:ext cx="762000" cy="259045"/>
    <xdr:sp macro="" textlink="">
      <xdr:nvSpPr>
        <xdr:cNvPr id="391"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62865</xdr:rowOff>
    </xdr:from>
    <xdr:to>
      <xdr:col>5</xdr:col>
      <xdr:colOff>600075</xdr:colOff>
      <xdr:row>74</xdr:row>
      <xdr:rowOff>164465</xdr:rowOff>
    </xdr:to>
    <xdr:sp macro="" textlink="">
      <xdr:nvSpPr>
        <xdr:cNvPr id="392" name="円/楕円 391"/>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3192</xdr:rowOff>
    </xdr:from>
    <xdr:ext cx="736600" cy="259045"/>
    <xdr:sp macro="" textlink="">
      <xdr:nvSpPr>
        <xdr:cNvPr id="393" name="テキスト ボックス 392"/>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74295</xdr:rowOff>
    </xdr:from>
    <xdr:to>
      <xdr:col>4</xdr:col>
      <xdr:colOff>396875</xdr:colOff>
      <xdr:row>75</xdr:row>
      <xdr:rowOff>4445</xdr:rowOff>
    </xdr:to>
    <xdr:sp macro="" textlink="">
      <xdr:nvSpPr>
        <xdr:cNvPr id="394" name="円/楕円 393"/>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14622</xdr:rowOff>
    </xdr:from>
    <xdr:ext cx="762000" cy="259045"/>
    <xdr:sp macro="" textlink="">
      <xdr:nvSpPr>
        <xdr:cNvPr id="395" name="テキスト ボックス 394"/>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6" name="円/楕円 39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7" name="テキスト ボックス 396"/>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55245</xdr:rowOff>
    </xdr:from>
    <xdr:to>
      <xdr:col>1</xdr:col>
      <xdr:colOff>676275</xdr:colOff>
      <xdr:row>74</xdr:row>
      <xdr:rowOff>156845</xdr:rowOff>
    </xdr:to>
    <xdr:sp macro="" textlink="">
      <xdr:nvSpPr>
        <xdr:cNvPr id="398" name="円/楕円 397"/>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167022</xdr:rowOff>
    </xdr:from>
    <xdr:ext cx="762000" cy="259045"/>
    <xdr:sp macro="" textlink="">
      <xdr:nvSpPr>
        <xdr:cNvPr id="399" name="テキスト ボックス 398"/>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公債費以外の経常収支比率は、前年度と変わらず横ばいとなっているが、前年度に引続いて類似団体平均を</a:t>
          </a:r>
          <a:r>
            <a:rPr kumimoji="1" lang="en-US" altLang="ja-JP" sz="1200">
              <a:latin typeface="ＭＳ Ｐゴシック"/>
            </a:rPr>
            <a:t>1.8</a:t>
          </a:r>
          <a:r>
            <a:rPr kumimoji="1" lang="ja-JP" altLang="en-US" sz="1200">
              <a:latin typeface="ＭＳ Ｐゴシック"/>
            </a:rPr>
            <a:t>％上回る結果となった。</a:t>
          </a:r>
        </a:p>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年度から大手企業主要部門が移転したことに伴い経常一般財源が減少しているが、対策として工業団地に優良企業の企業誘致を成立させており、今後も引き続き積極的な企業誘致を行っていく。</a:t>
          </a:r>
        </a:p>
        <a:p>
          <a:r>
            <a:rPr kumimoji="1" lang="ja-JP" altLang="en-US" sz="1200">
              <a:latin typeface="ＭＳ Ｐゴシック"/>
            </a:rPr>
            <a:t>　また、行財政改革を推進し、経費の削減や税の徴収強化により自主財源の確保にも努めていく。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24130</xdr:rowOff>
    </xdr:to>
    <xdr:cxnSp macro="">
      <xdr:nvCxnSpPr>
        <xdr:cNvPr id="432" name="直線コネクタ 431"/>
        <xdr:cNvCxnSpPr/>
      </xdr:nvCxnSpPr>
      <xdr:spPr>
        <a:xfrm>
          <a:off x="15671800" y="13385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8889</xdr:rowOff>
    </xdr:from>
    <xdr:to>
      <xdr:col>22</xdr:col>
      <xdr:colOff>565150</xdr:colOff>
      <xdr:row>78</xdr:row>
      <xdr:rowOff>12700</xdr:rowOff>
    </xdr:to>
    <xdr:cxnSp macro="">
      <xdr:nvCxnSpPr>
        <xdr:cNvPr id="435" name="直線コネクタ 434"/>
        <xdr:cNvCxnSpPr/>
      </xdr:nvCxnSpPr>
      <xdr:spPr>
        <a:xfrm>
          <a:off x="14782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8889</xdr:rowOff>
    </xdr:to>
    <xdr:cxnSp macro="">
      <xdr:nvCxnSpPr>
        <xdr:cNvPr id="438" name="直線コネクタ 437"/>
        <xdr:cNvCxnSpPr/>
      </xdr:nvCxnSpPr>
      <xdr:spPr>
        <a:xfrm>
          <a:off x="13893800" y="13381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8889</xdr:rowOff>
    </xdr:to>
    <xdr:cxnSp macro="">
      <xdr:nvCxnSpPr>
        <xdr:cNvPr id="441" name="直線コネクタ 440"/>
        <xdr:cNvCxnSpPr/>
      </xdr:nvCxnSpPr>
      <xdr:spPr>
        <a:xfrm>
          <a:off x="13004800" y="133134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3" name="テキスト ボックス 442"/>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45" name="テキスト ボックス 444"/>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51" name="円/楕円 450"/>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52"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3" name="円/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129539</xdr:rowOff>
    </xdr:from>
    <xdr:to>
      <xdr:col>21</xdr:col>
      <xdr:colOff>412750</xdr:colOff>
      <xdr:row>78</xdr:row>
      <xdr:rowOff>59689</xdr:rowOff>
    </xdr:to>
    <xdr:sp macro="" textlink="">
      <xdr:nvSpPr>
        <xdr:cNvPr id="455" name="円/楕円 454"/>
        <xdr:cNvSpPr/>
      </xdr:nvSpPr>
      <xdr:spPr>
        <a:xfrm>
          <a:off x="14732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44466</xdr:rowOff>
    </xdr:from>
    <xdr:ext cx="762000" cy="259045"/>
    <xdr:sp macro="" textlink="">
      <xdr:nvSpPr>
        <xdr:cNvPr id="456" name="テキスト ボックス 455"/>
        <xdr:cNvSpPr txBox="1"/>
      </xdr:nvSpPr>
      <xdr:spPr>
        <a:xfrm>
          <a:off x="14401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57" name="円/楕円 45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8" name="テキスト ボックス 45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9" name="円/楕円 458"/>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60" name="テキスト ボックス 459"/>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山梨県韮崎市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148780</xdr:rowOff>
    </xdr:from>
    <xdr:to>
      <xdr:col>4</xdr:col>
      <xdr:colOff>1117600</xdr:colOff>
      <xdr:row>18</xdr:row>
      <xdr:rowOff>154915</xdr:rowOff>
    </xdr:to>
    <xdr:cxnSp macro="">
      <xdr:nvCxnSpPr>
        <xdr:cNvPr id="50" name="直線コネクタ 49"/>
        <xdr:cNvCxnSpPr/>
      </xdr:nvCxnSpPr>
      <xdr:spPr bwMode="auto">
        <a:xfrm flipV="1">
          <a:off x="5003800" y="3282505"/>
          <a:ext cx="647700" cy="6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127927</xdr:rowOff>
    </xdr:from>
    <xdr:to>
      <xdr:col>4</xdr:col>
      <xdr:colOff>469900</xdr:colOff>
      <xdr:row>18</xdr:row>
      <xdr:rowOff>154915</xdr:rowOff>
    </xdr:to>
    <xdr:cxnSp macro="">
      <xdr:nvCxnSpPr>
        <xdr:cNvPr id="53" name="直線コネクタ 52"/>
        <xdr:cNvCxnSpPr/>
      </xdr:nvCxnSpPr>
      <xdr:spPr bwMode="auto">
        <a:xfrm>
          <a:off x="4305300" y="3261652"/>
          <a:ext cx="698500" cy="2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127927</xdr:rowOff>
    </xdr:from>
    <xdr:to>
      <xdr:col>3</xdr:col>
      <xdr:colOff>904875</xdr:colOff>
      <xdr:row>19</xdr:row>
      <xdr:rowOff>6629</xdr:rowOff>
    </xdr:to>
    <xdr:cxnSp macro="">
      <xdr:nvCxnSpPr>
        <xdr:cNvPr id="56" name="直線コネクタ 55"/>
        <xdr:cNvCxnSpPr/>
      </xdr:nvCxnSpPr>
      <xdr:spPr bwMode="auto">
        <a:xfrm flipV="1">
          <a:off x="3606800" y="3261652"/>
          <a:ext cx="698500" cy="50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56595</xdr:rowOff>
    </xdr:from>
    <xdr:ext cx="762000" cy="259045"/>
    <xdr:sp macro="" textlink="">
      <xdr:nvSpPr>
        <xdr:cNvPr id="58" name="テキスト ボックス 57"/>
        <xdr:cNvSpPr txBox="1"/>
      </xdr:nvSpPr>
      <xdr:spPr>
        <a:xfrm>
          <a:off x="3924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154813</xdr:rowOff>
    </xdr:from>
    <xdr:to>
      <xdr:col>3</xdr:col>
      <xdr:colOff>206375</xdr:colOff>
      <xdr:row>19</xdr:row>
      <xdr:rowOff>6629</xdr:rowOff>
    </xdr:to>
    <xdr:cxnSp macro="">
      <xdr:nvCxnSpPr>
        <xdr:cNvPr id="59" name="直線コネクタ 58"/>
        <xdr:cNvCxnSpPr/>
      </xdr:nvCxnSpPr>
      <xdr:spPr bwMode="auto">
        <a:xfrm>
          <a:off x="2908300" y="3288538"/>
          <a:ext cx="698500" cy="2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90911</xdr:rowOff>
    </xdr:from>
    <xdr:ext cx="762000" cy="259045"/>
    <xdr:sp macro="" textlink="">
      <xdr:nvSpPr>
        <xdr:cNvPr id="61" name="テキスト ボックス 60"/>
        <xdr:cNvSpPr txBox="1"/>
      </xdr:nvSpPr>
      <xdr:spPr>
        <a:xfrm>
          <a:off x="32258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97980</xdr:rowOff>
    </xdr:from>
    <xdr:to>
      <xdr:col>5</xdr:col>
      <xdr:colOff>34925</xdr:colOff>
      <xdr:row>19</xdr:row>
      <xdr:rowOff>28130</xdr:rowOff>
    </xdr:to>
    <xdr:sp macro="" textlink="">
      <xdr:nvSpPr>
        <xdr:cNvPr id="69" name="円/楕円 68"/>
        <xdr:cNvSpPr/>
      </xdr:nvSpPr>
      <xdr:spPr bwMode="auto">
        <a:xfrm>
          <a:off x="5600700" y="323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70057</xdr:rowOff>
    </xdr:from>
    <xdr:ext cx="762000" cy="259045"/>
    <xdr:sp macro="" textlink="">
      <xdr:nvSpPr>
        <xdr:cNvPr id="70" name="人口1人当たり決算額の推移該当値テキスト130"/>
        <xdr:cNvSpPr txBox="1"/>
      </xdr:nvSpPr>
      <xdr:spPr>
        <a:xfrm>
          <a:off x="5740400" y="320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104115</xdr:rowOff>
    </xdr:from>
    <xdr:to>
      <xdr:col>4</xdr:col>
      <xdr:colOff>520700</xdr:colOff>
      <xdr:row>19</xdr:row>
      <xdr:rowOff>34265</xdr:rowOff>
    </xdr:to>
    <xdr:sp macro="" textlink="">
      <xdr:nvSpPr>
        <xdr:cNvPr id="71" name="円/楕円 70"/>
        <xdr:cNvSpPr/>
      </xdr:nvSpPr>
      <xdr:spPr bwMode="auto">
        <a:xfrm>
          <a:off x="4953000" y="32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19042</xdr:rowOff>
    </xdr:from>
    <xdr:ext cx="736600" cy="259045"/>
    <xdr:sp macro="" textlink="">
      <xdr:nvSpPr>
        <xdr:cNvPr id="72" name="テキスト ボックス 71"/>
        <xdr:cNvSpPr txBox="1"/>
      </xdr:nvSpPr>
      <xdr:spPr>
        <a:xfrm>
          <a:off x="4622800" y="332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77127</xdr:rowOff>
    </xdr:from>
    <xdr:to>
      <xdr:col>3</xdr:col>
      <xdr:colOff>955675</xdr:colOff>
      <xdr:row>19</xdr:row>
      <xdr:rowOff>7277</xdr:rowOff>
    </xdr:to>
    <xdr:sp macro="" textlink="">
      <xdr:nvSpPr>
        <xdr:cNvPr id="73" name="円/楕円 72"/>
        <xdr:cNvSpPr/>
      </xdr:nvSpPr>
      <xdr:spPr bwMode="auto">
        <a:xfrm>
          <a:off x="4254500" y="321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163504</xdr:rowOff>
    </xdr:from>
    <xdr:ext cx="762000" cy="259045"/>
    <xdr:sp macro="" textlink="">
      <xdr:nvSpPr>
        <xdr:cNvPr id="74" name="テキスト ボックス 73"/>
        <xdr:cNvSpPr txBox="1"/>
      </xdr:nvSpPr>
      <xdr:spPr>
        <a:xfrm>
          <a:off x="3924300" y="329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127279</xdr:rowOff>
    </xdr:from>
    <xdr:to>
      <xdr:col>3</xdr:col>
      <xdr:colOff>257175</xdr:colOff>
      <xdr:row>19</xdr:row>
      <xdr:rowOff>57429</xdr:rowOff>
    </xdr:to>
    <xdr:sp macro="" textlink="">
      <xdr:nvSpPr>
        <xdr:cNvPr id="75" name="円/楕円 74"/>
        <xdr:cNvSpPr/>
      </xdr:nvSpPr>
      <xdr:spPr bwMode="auto">
        <a:xfrm>
          <a:off x="3556000" y="326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42206</xdr:rowOff>
    </xdr:from>
    <xdr:ext cx="762000" cy="259045"/>
    <xdr:sp macro="" textlink="">
      <xdr:nvSpPr>
        <xdr:cNvPr id="76" name="テキスト ボックス 75"/>
        <xdr:cNvSpPr txBox="1"/>
      </xdr:nvSpPr>
      <xdr:spPr>
        <a:xfrm>
          <a:off x="3225800" y="334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104013</xdr:rowOff>
    </xdr:from>
    <xdr:to>
      <xdr:col>2</xdr:col>
      <xdr:colOff>692150</xdr:colOff>
      <xdr:row>19</xdr:row>
      <xdr:rowOff>34163</xdr:rowOff>
    </xdr:to>
    <xdr:sp macro="" textlink="">
      <xdr:nvSpPr>
        <xdr:cNvPr id="77" name="円/楕円 76"/>
        <xdr:cNvSpPr/>
      </xdr:nvSpPr>
      <xdr:spPr bwMode="auto">
        <a:xfrm>
          <a:off x="2857500" y="323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18940</xdr:rowOff>
    </xdr:from>
    <xdr:ext cx="762000" cy="259045"/>
    <xdr:sp macro="" textlink="">
      <xdr:nvSpPr>
        <xdr:cNvPr id="78" name="テキスト ボックス 77"/>
        <xdr:cNvSpPr txBox="1"/>
      </xdr:nvSpPr>
      <xdr:spPr>
        <a:xfrm>
          <a:off x="2527300" y="332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3221</xdr:rowOff>
    </xdr:from>
    <xdr:to>
      <xdr:col>4</xdr:col>
      <xdr:colOff>1117600</xdr:colOff>
      <xdr:row>38</xdr:row>
      <xdr:rowOff>10254</xdr:rowOff>
    </xdr:to>
    <xdr:cxnSp macro="">
      <xdr:nvCxnSpPr>
        <xdr:cNvPr id="112" name="直線コネクタ 111"/>
        <xdr:cNvCxnSpPr/>
      </xdr:nvCxnSpPr>
      <xdr:spPr bwMode="auto">
        <a:xfrm flipV="1">
          <a:off x="5003800" y="7470821"/>
          <a:ext cx="647700" cy="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6265</xdr:rowOff>
    </xdr:from>
    <xdr:to>
      <xdr:col>4</xdr:col>
      <xdr:colOff>469900</xdr:colOff>
      <xdr:row>38</xdr:row>
      <xdr:rowOff>10254</xdr:rowOff>
    </xdr:to>
    <xdr:cxnSp macro="">
      <xdr:nvCxnSpPr>
        <xdr:cNvPr id="115" name="直線コネクタ 114"/>
        <xdr:cNvCxnSpPr/>
      </xdr:nvCxnSpPr>
      <xdr:spPr bwMode="auto">
        <a:xfrm>
          <a:off x="4305300" y="7473865"/>
          <a:ext cx="698500" cy="3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59043</xdr:rowOff>
    </xdr:from>
    <xdr:ext cx="736600" cy="259045"/>
    <xdr:sp macro="" textlink="">
      <xdr:nvSpPr>
        <xdr:cNvPr id="117" name="テキスト ボックス 116"/>
        <xdr:cNvSpPr txBox="1"/>
      </xdr:nvSpPr>
      <xdr:spPr>
        <a:xfrm>
          <a:off x="4622800" y="71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342890</xdr:rowOff>
    </xdr:from>
    <xdr:to>
      <xdr:col>3</xdr:col>
      <xdr:colOff>904875</xdr:colOff>
      <xdr:row>38</xdr:row>
      <xdr:rowOff>6265</xdr:rowOff>
    </xdr:to>
    <xdr:cxnSp macro="">
      <xdr:nvCxnSpPr>
        <xdr:cNvPr id="118" name="直線コネクタ 117"/>
        <xdr:cNvCxnSpPr/>
      </xdr:nvCxnSpPr>
      <xdr:spPr bwMode="auto">
        <a:xfrm>
          <a:off x="3606800" y="7467590"/>
          <a:ext cx="698500" cy="6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335472</xdr:rowOff>
    </xdr:from>
    <xdr:to>
      <xdr:col>3</xdr:col>
      <xdr:colOff>206375</xdr:colOff>
      <xdr:row>37</xdr:row>
      <xdr:rowOff>342890</xdr:rowOff>
    </xdr:to>
    <xdr:cxnSp macro="">
      <xdr:nvCxnSpPr>
        <xdr:cNvPr id="121" name="直線コネクタ 120"/>
        <xdr:cNvCxnSpPr/>
      </xdr:nvCxnSpPr>
      <xdr:spPr bwMode="auto">
        <a:xfrm>
          <a:off x="2908300" y="7460172"/>
          <a:ext cx="698500" cy="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295321</xdr:rowOff>
    </xdr:from>
    <xdr:to>
      <xdr:col>5</xdr:col>
      <xdr:colOff>34925</xdr:colOff>
      <xdr:row>38</xdr:row>
      <xdr:rowOff>54021</xdr:rowOff>
    </xdr:to>
    <xdr:sp macro="" textlink="">
      <xdr:nvSpPr>
        <xdr:cNvPr id="131" name="円/楕円 130"/>
        <xdr:cNvSpPr/>
      </xdr:nvSpPr>
      <xdr:spPr bwMode="auto">
        <a:xfrm>
          <a:off x="5600700" y="742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302354</xdr:rowOff>
    </xdr:from>
    <xdr:to>
      <xdr:col>4</xdr:col>
      <xdr:colOff>520700</xdr:colOff>
      <xdr:row>38</xdr:row>
      <xdr:rowOff>61054</xdr:rowOff>
    </xdr:to>
    <xdr:sp macro="" textlink="">
      <xdr:nvSpPr>
        <xdr:cNvPr id="133" name="円/楕円 132"/>
        <xdr:cNvSpPr/>
      </xdr:nvSpPr>
      <xdr:spPr bwMode="auto">
        <a:xfrm>
          <a:off x="4953000" y="742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45831</xdr:rowOff>
    </xdr:from>
    <xdr:ext cx="736600" cy="259045"/>
    <xdr:sp macro="" textlink="">
      <xdr:nvSpPr>
        <xdr:cNvPr id="134" name="テキスト ボックス 133"/>
        <xdr:cNvSpPr txBox="1"/>
      </xdr:nvSpPr>
      <xdr:spPr>
        <a:xfrm>
          <a:off x="4622800" y="751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298365</xdr:rowOff>
    </xdr:from>
    <xdr:to>
      <xdr:col>3</xdr:col>
      <xdr:colOff>955675</xdr:colOff>
      <xdr:row>38</xdr:row>
      <xdr:rowOff>57065</xdr:rowOff>
    </xdr:to>
    <xdr:sp macro="" textlink="">
      <xdr:nvSpPr>
        <xdr:cNvPr id="135" name="円/楕円 134"/>
        <xdr:cNvSpPr/>
      </xdr:nvSpPr>
      <xdr:spPr bwMode="auto">
        <a:xfrm>
          <a:off x="4254500" y="742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41842</xdr:rowOff>
    </xdr:from>
    <xdr:ext cx="762000" cy="259045"/>
    <xdr:sp macro="" textlink="">
      <xdr:nvSpPr>
        <xdr:cNvPr id="136" name="テキスト ボックス 135"/>
        <xdr:cNvSpPr txBox="1"/>
      </xdr:nvSpPr>
      <xdr:spPr>
        <a:xfrm>
          <a:off x="3924300" y="750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292090</xdr:rowOff>
    </xdr:from>
    <xdr:to>
      <xdr:col>3</xdr:col>
      <xdr:colOff>257175</xdr:colOff>
      <xdr:row>38</xdr:row>
      <xdr:rowOff>50790</xdr:rowOff>
    </xdr:to>
    <xdr:sp macro="" textlink="">
      <xdr:nvSpPr>
        <xdr:cNvPr id="137" name="円/楕円 136"/>
        <xdr:cNvSpPr/>
      </xdr:nvSpPr>
      <xdr:spPr bwMode="auto">
        <a:xfrm>
          <a:off x="3556000" y="741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35567</xdr:rowOff>
    </xdr:from>
    <xdr:ext cx="762000" cy="259045"/>
    <xdr:sp macro="" textlink="">
      <xdr:nvSpPr>
        <xdr:cNvPr id="138" name="テキスト ボックス 137"/>
        <xdr:cNvSpPr txBox="1"/>
      </xdr:nvSpPr>
      <xdr:spPr>
        <a:xfrm>
          <a:off x="3225800" y="750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284672</xdr:rowOff>
    </xdr:from>
    <xdr:to>
      <xdr:col>2</xdr:col>
      <xdr:colOff>692150</xdr:colOff>
      <xdr:row>38</xdr:row>
      <xdr:rowOff>43372</xdr:rowOff>
    </xdr:to>
    <xdr:sp macro="" textlink="">
      <xdr:nvSpPr>
        <xdr:cNvPr id="139" name="円/楕円 138"/>
        <xdr:cNvSpPr/>
      </xdr:nvSpPr>
      <xdr:spPr bwMode="auto">
        <a:xfrm>
          <a:off x="2857500" y="740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28149</xdr:rowOff>
    </xdr:from>
    <xdr:ext cx="762000" cy="259045"/>
    <xdr:sp macro="" textlink="">
      <xdr:nvSpPr>
        <xdr:cNvPr id="140" name="テキスト ボックス 139"/>
        <xdr:cNvSpPr txBox="1"/>
      </xdr:nvSpPr>
      <xdr:spPr>
        <a:xfrm>
          <a:off x="2527300" y="7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136677</xdr:rowOff>
    </xdr:from>
    <xdr:to>
      <xdr:col>6</xdr:col>
      <xdr:colOff>511175</xdr:colOff>
      <xdr:row>36</xdr:row>
      <xdr:rowOff>141935</xdr:rowOff>
    </xdr:to>
    <xdr:cxnSp macro="">
      <xdr:nvCxnSpPr>
        <xdr:cNvPr id="61" name="直線コネクタ 60"/>
        <xdr:cNvCxnSpPr/>
      </xdr:nvCxnSpPr>
      <xdr:spPr>
        <a:xfrm flipV="1">
          <a:off x="3797300" y="630887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96482</xdr:rowOff>
    </xdr:from>
    <xdr:to>
      <xdr:col>5</xdr:col>
      <xdr:colOff>358775</xdr:colOff>
      <xdr:row>36</xdr:row>
      <xdr:rowOff>141935</xdr:rowOff>
    </xdr:to>
    <xdr:cxnSp macro="">
      <xdr:nvCxnSpPr>
        <xdr:cNvPr id="64" name="直線コネクタ 63"/>
        <xdr:cNvCxnSpPr/>
      </xdr:nvCxnSpPr>
      <xdr:spPr>
        <a:xfrm>
          <a:off x="2908300" y="626868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96482</xdr:rowOff>
    </xdr:from>
    <xdr:to>
      <xdr:col>4</xdr:col>
      <xdr:colOff>155575</xdr:colOff>
      <xdr:row>36</xdr:row>
      <xdr:rowOff>160833</xdr:rowOff>
    </xdr:to>
    <xdr:cxnSp macro="">
      <xdr:nvCxnSpPr>
        <xdr:cNvPr id="67" name="直線コネクタ 66"/>
        <xdr:cNvCxnSpPr/>
      </xdr:nvCxnSpPr>
      <xdr:spPr>
        <a:xfrm flipV="1">
          <a:off x="2019300" y="6268682"/>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132106</xdr:rowOff>
    </xdr:from>
    <xdr:to>
      <xdr:col>2</xdr:col>
      <xdr:colOff>638175</xdr:colOff>
      <xdr:row>36</xdr:row>
      <xdr:rowOff>160833</xdr:rowOff>
    </xdr:to>
    <xdr:cxnSp macro="">
      <xdr:nvCxnSpPr>
        <xdr:cNvPr id="70" name="直線コネクタ 69"/>
        <xdr:cNvCxnSpPr/>
      </xdr:nvCxnSpPr>
      <xdr:spPr>
        <a:xfrm>
          <a:off x="1130300" y="630430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85877</xdr:rowOff>
    </xdr:from>
    <xdr:to>
      <xdr:col>6</xdr:col>
      <xdr:colOff>561975</xdr:colOff>
      <xdr:row>37</xdr:row>
      <xdr:rowOff>16027</xdr:rowOff>
    </xdr:to>
    <xdr:sp macro="" textlink="">
      <xdr:nvSpPr>
        <xdr:cNvPr id="80" name="円/楕円 79"/>
        <xdr:cNvSpPr/>
      </xdr:nvSpPr>
      <xdr:spPr>
        <a:xfrm>
          <a:off x="4584700" y="62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64304</xdr:rowOff>
    </xdr:from>
    <xdr:ext cx="534377" cy="259045"/>
    <xdr:sp macro="" textlink="">
      <xdr:nvSpPr>
        <xdr:cNvPr id="81" name="人件費該当値テキスト"/>
        <xdr:cNvSpPr txBox="1"/>
      </xdr:nvSpPr>
      <xdr:spPr>
        <a:xfrm>
          <a:off x="4686300" y="62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91135</xdr:rowOff>
    </xdr:from>
    <xdr:to>
      <xdr:col>5</xdr:col>
      <xdr:colOff>409575</xdr:colOff>
      <xdr:row>37</xdr:row>
      <xdr:rowOff>21285</xdr:rowOff>
    </xdr:to>
    <xdr:sp macro="" textlink="">
      <xdr:nvSpPr>
        <xdr:cNvPr id="82" name="円/楕円 81"/>
        <xdr:cNvSpPr/>
      </xdr:nvSpPr>
      <xdr:spPr>
        <a:xfrm>
          <a:off x="3746500" y="62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12412</xdr:rowOff>
    </xdr:from>
    <xdr:ext cx="534377" cy="259045"/>
    <xdr:sp macro="" textlink="">
      <xdr:nvSpPr>
        <xdr:cNvPr id="83" name="テキスト ボックス 82"/>
        <xdr:cNvSpPr txBox="1"/>
      </xdr:nvSpPr>
      <xdr:spPr>
        <a:xfrm>
          <a:off x="3530111" y="63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45682</xdr:rowOff>
    </xdr:from>
    <xdr:to>
      <xdr:col>4</xdr:col>
      <xdr:colOff>206375</xdr:colOff>
      <xdr:row>36</xdr:row>
      <xdr:rowOff>147282</xdr:rowOff>
    </xdr:to>
    <xdr:sp macro="" textlink="">
      <xdr:nvSpPr>
        <xdr:cNvPr id="84" name="円/楕円 83"/>
        <xdr:cNvSpPr/>
      </xdr:nvSpPr>
      <xdr:spPr>
        <a:xfrm>
          <a:off x="2857500" y="62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138409</xdr:rowOff>
    </xdr:from>
    <xdr:ext cx="534377" cy="259045"/>
    <xdr:sp macro="" textlink="">
      <xdr:nvSpPr>
        <xdr:cNvPr id="85" name="テキスト ボックス 84"/>
        <xdr:cNvSpPr txBox="1"/>
      </xdr:nvSpPr>
      <xdr:spPr>
        <a:xfrm>
          <a:off x="2641111" y="63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110033</xdr:rowOff>
    </xdr:from>
    <xdr:to>
      <xdr:col>3</xdr:col>
      <xdr:colOff>3175</xdr:colOff>
      <xdr:row>37</xdr:row>
      <xdr:rowOff>40183</xdr:rowOff>
    </xdr:to>
    <xdr:sp macro="" textlink="">
      <xdr:nvSpPr>
        <xdr:cNvPr id="86" name="円/楕円 85"/>
        <xdr:cNvSpPr/>
      </xdr:nvSpPr>
      <xdr:spPr>
        <a:xfrm>
          <a:off x="1968500" y="62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31310</xdr:rowOff>
    </xdr:from>
    <xdr:ext cx="534377" cy="259045"/>
    <xdr:sp macro="" textlink="">
      <xdr:nvSpPr>
        <xdr:cNvPr id="87" name="テキスト ボックス 86"/>
        <xdr:cNvSpPr txBox="1"/>
      </xdr:nvSpPr>
      <xdr:spPr>
        <a:xfrm>
          <a:off x="1752111" y="63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81306</xdr:rowOff>
    </xdr:from>
    <xdr:to>
      <xdr:col>1</xdr:col>
      <xdr:colOff>485775</xdr:colOff>
      <xdr:row>37</xdr:row>
      <xdr:rowOff>11456</xdr:rowOff>
    </xdr:to>
    <xdr:sp macro="" textlink="">
      <xdr:nvSpPr>
        <xdr:cNvPr id="88" name="円/楕円 87"/>
        <xdr:cNvSpPr/>
      </xdr:nvSpPr>
      <xdr:spPr>
        <a:xfrm>
          <a:off x="1079500" y="62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2583</xdr:rowOff>
    </xdr:from>
    <xdr:ext cx="534377" cy="259045"/>
    <xdr:sp macro="" textlink="">
      <xdr:nvSpPr>
        <xdr:cNvPr id="89" name="テキスト ボックス 88"/>
        <xdr:cNvSpPr txBox="1"/>
      </xdr:nvSpPr>
      <xdr:spPr>
        <a:xfrm>
          <a:off x="863111" y="63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144285</xdr:rowOff>
    </xdr:from>
    <xdr:to>
      <xdr:col>6</xdr:col>
      <xdr:colOff>511175</xdr:colOff>
      <xdr:row>55</xdr:row>
      <xdr:rowOff>152794</xdr:rowOff>
    </xdr:to>
    <xdr:cxnSp macro="">
      <xdr:nvCxnSpPr>
        <xdr:cNvPr id="119" name="直線コネクタ 118"/>
        <xdr:cNvCxnSpPr/>
      </xdr:nvCxnSpPr>
      <xdr:spPr>
        <a:xfrm flipV="1">
          <a:off x="3797300" y="9574035"/>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152794</xdr:rowOff>
    </xdr:from>
    <xdr:to>
      <xdr:col>5</xdr:col>
      <xdr:colOff>358775</xdr:colOff>
      <xdr:row>55</xdr:row>
      <xdr:rowOff>161379</xdr:rowOff>
    </xdr:to>
    <xdr:cxnSp macro="">
      <xdr:nvCxnSpPr>
        <xdr:cNvPr id="122" name="直線コネクタ 121"/>
        <xdr:cNvCxnSpPr/>
      </xdr:nvCxnSpPr>
      <xdr:spPr>
        <a:xfrm flipV="1">
          <a:off x="2908300" y="9582544"/>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161379</xdr:rowOff>
    </xdr:from>
    <xdr:to>
      <xdr:col>4</xdr:col>
      <xdr:colOff>155575</xdr:colOff>
      <xdr:row>56</xdr:row>
      <xdr:rowOff>66446</xdr:rowOff>
    </xdr:to>
    <xdr:cxnSp macro="">
      <xdr:nvCxnSpPr>
        <xdr:cNvPr id="125" name="直線コネクタ 124"/>
        <xdr:cNvCxnSpPr/>
      </xdr:nvCxnSpPr>
      <xdr:spPr>
        <a:xfrm flipV="1">
          <a:off x="2019300" y="9591129"/>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42888</xdr:rowOff>
    </xdr:from>
    <xdr:to>
      <xdr:col>2</xdr:col>
      <xdr:colOff>638175</xdr:colOff>
      <xdr:row>56</xdr:row>
      <xdr:rowOff>66446</xdr:rowOff>
    </xdr:to>
    <xdr:cxnSp macro="">
      <xdr:nvCxnSpPr>
        <xdr:cNvPr id="128" name="直線コネクタ 127"/>
        <xdr:cNvCxnSpPr/>
      </xdr:nvCxnSpPr>
      <xdr:spPr>
        <a:xfrm>
          <a:off x="1130300" y="9644088"/>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93485</xdr:rowOff>
    </xdr:from>
    <xdr:to>
      <xdr:col>6</xdr:col>
      <xdr:colOff>561975</xdr:colOff>
      <xdr:row>56</xdr:row>
      <xdr:rowOff>23635</xdr:rowOff>
    </xdr:to>
    <xdr:sp macro="" textlink="">
      <xdr:nvSpPr>
        <xdr:cNvPr id="138" name="円/楕円 137"/>
        <xdr:cNvSpPr/>
      </xdr:nvSpPr>
      <xdr:spPr>
        <a:xfrm>
          <a:off x="4584700" y="9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116362</xdr:rowOff>
    </xdr:from>
    <xdr:ext cx="534377" cy="259045"/>
    <xdr:sp macro="" textlink="">
      <xdr:nvSpPr>
        <xdr:cNvPr id="139" name="物件費該当値テキスト"/>
        <xdr:cNvSpPr txBox="1"/>
      </xdr:nvSpPr>
      <xdr:spPr>
        <a:xfrm>
          <a:off x="4686300" y="93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101994</xdr:rowOff>
    </xdr:from>
    <xdr:to>
      <xdr:col>5</xdr:col>
      <xdr:colOff>409575</xdr:colOff>
      <xdr:row>56</xdr:row>
      <xdr:rowOff>32144</xdr:rowOff>
    </xdr:to>
    <xdr:sp macro="" textlink="">
      <xdr:nvSpPr>
        <xdr:cNvPr id="140" name="円/楕円 139"/>
        <xdr:cNvSpPr/>
      </xdr:nvSpPr>
      <xdr:spPr>
        <a:xfrm>
          <a:off x="3746500" y="95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48671</xdr:rowOff>
    </xdr:from>
    <xdr:ext cx="534377" cy="259045"/>
    <xdr:sp macro="" textlink="">
      <xdr:nvSpPr>
        <xdr:cNvPr id="141" name="テキスト ボックス 140"/>
        <xdr:cNvSpPr txBox="1"/>
      </xdr:nvSpPr>
      <xdr:spPr>
        <a:xfrm>
          <a:off x="3530111" y="930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110579</xdr:rowOff>
    </xdr:from>
    <xdr:to>
      <xdr:col>4</xdr:col>
      <xdr:colOff>206375</xdr:colOff>
      <xdr:row>56</xdr:row>
      <xdr:rowOff>40729</xdr:rowOff>
    </xdr:to>
    <xdr:sp macro="" textlink="">
      <xdr:nvSpPr>
        <xdr:cNvPr id="142" name="円/楕円 141"/>
        <xdr:cNvSpPr/>
      </xdr:nvSpPr>
      <xdr:spPr>
        <a:xfrm>
          <a:off x="28575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57256</xdr:rowOff>
    </xdr:from>
    <xdr:ext cx="534377" cy="259045"/>
    <xdr:sp macro="" textlink="">
      <xdr:nvSpPr>
        <xdr:cNvPr id="143" name="テキスト ボックス 142"/>
        <xdr:cNvSpPr txBox="1"/>
      </xdr:nvSpPr>
      <xdr:spPr>
        <a:xfrm>
          <a:off x="2641111"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15646</xdr:rowOff>
    </xdr:from>
    <xdr:to>
      <xdr:col>3</xdr:col>
      <xdr:colOff>3175</xdr:colOff>
      <xdr:row>56</xdr:row>
      <xdr:rowOff>117246</xdr:rowOff>
    </xdr:to>
    <xdr:sp macro="" textlink="">
      <xdr:nvSpPr>
        <xdr:cNvPr id="144" name="円/楕円 143"/>
        <xdr:cNvSpPr/>
      </xdr:nvSpPr>
      <xdr:spPr>
        <a:xfrm>
          <a:off x="1968500" y="96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108373</xdr:rowOff>
    </xdr:from>
    <xdr:ext cx="534377" cy="259045"/>
    <xdr:sp macro="" textlink="">
      <xdr:nvSpPr>
        <xdr:cNvPr id="145" name="テキスト ボックス 144"/>
        <xdr:cNvSpPr txBox="1"/>
      </xdr:nvSpPr>
      <xdr:spPr>
        <a:xfrm>
          <a:off x="1752111" y="97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163538</xdr:rowOff>
    </xdr:from>
    <xdr:to>
      <xdr:col>1</xdr:col>
      <xdr:colOff>485775</xdr:colOff>
      <xdr:row>56</xdr:row>
      <xdr:rowOff>93688</xdr:rowOff>
    </xdr:to>
    <xdr:sp macro="" textlink="">
      <xdr:nvSpPr>
        <xdr:cNvPr id="146" name="円/楕円 145"/>
        <xdr:cNvSpPr/>
      </xdr:nvSpPr>
      <xdr:spPr>
        <a:xfrm>
          <a:off x="1079500" y="95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110215</xdr:rowOff>
    </xdr:from>
    <xdr:ext cx="534377" cy="259045"/>
    <xdr:sp macro="" textlink="">
      <xdr:nvSpPr>
        <xdr:cNvPr id="147" name="テキスト ボックス 146"/>
        <xdr:cNvSpPr txBox="1"/>
      </xdr:nvSpPr>
      <xdr:spPr>
        <a:xfrm>
          <a:off x="863111" y="93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168080</xdr:rowOff>
    </xdr:from>
    <xdr:to>
      <xdr:col>6</xdr:col>
      <xdr:colOff>511175</xdr:colOff>
      <xdr:row>78</xdr:row>
      <xdr:rowOff>169157</xdr:rowOff>
    </xdr:to>
    <xdr:cxnSp macro="">
      <xdr:nvCxnSpPr>
        <xdr:cNvPr id="178" name="直線コネクタ 177"/>
        <xdr:cNvCxnSpPr/>
      </xdr:nvCxnSpPr>
      <xdr:spPr>
        <a:xfrm flipV="1">
          <a:off x="3797300" y="13541180"/>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169157</xdr:rowOff>
    </xdr:from>
    <xdr:to>
      <xdr:col>5</xdr:col>
      <xdr:colOff>358775</xdr:colOff>
      <xdr:row>79</xdr:row>
      <xdr:rowOff>17269</xdr:rowOff>
    </xdr:to>
    <xdr:cxnSp macro="">
      <xdr:nvCxnSpPr>
        <xdr:cNvPr id="181" name="直線コネクタ 180"/>
        <xdr:cNvCxnSpPr/>
      </xdr:nvCxnSpPr>
      <xdr:spPr>
        <a:xfrm flipV="1">
          <a:off x="2908300" y="13542257"/>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147864</xdr:rowOff>
    </xdr:from>
    <xdr:to>
      <xdr:col>4</xdr:col>
      <xdr:colOff>155575</xdr:colOff>
      <xdr:row>79</xdr:row>
      <xdr:rowOff>17269</xdr:rowOff>
    </xdr:to>
    <xdr:cxnSp macro="">
      <xdr:nvCxnSpPr>
        <xdr:cNvPr id="184" name="直線コネクタ 183"/>
        <xdr:cNvCxnSpPr/>
      </xdr:nvCxnSpPr>
      <xdr:spPr>
        <a:xfrm>
          <a:off x="2019300" y="13520964"/>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147864</xdr:rowOff>
    </xdr:from>
    <xdr:to>
      <xdr:col>2</xdr:col>
      <xdr:colOff>638175</xdr:colOff>
      <xdr:row>79</xdr:row>
      <xdr:rowOff>21906</xdr:rowOff>
    </xdr:to>
    <xdr:cxnSp macro="">
      <xdr:nvCxnSpPr>
        <xdr:cNvPr id="187" name="直線コネクタ 186"/>
        <xdr:cNvCxnSpPr/>
      </xdr:nvCxnSpPr>
      <xdr:spPr>
        <a:xfrm flipV="1">
          <a:off x="1130300" y="13520964"/>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117280</xdr:rowOff>
    </xdr:from>
    <xdr:to>
      <xdr:col>6</xdr:col>
      <xdr:colOff>561975</xdr:colOff>
      <xdr:row>79</xdr:row>
      <xdr:rowOff>47430</xdr:rowOff>
    </xdr:to>
    <xdr:sp macro="" textlink="">
      <xdr:nvSpPr>
        <xdr:cNvPr id="197" name="円/楕円 196"/>
        <xdr:cNvSpPr/>
      </xdr:nvSpPr>
      <xdr:spPr>
        <a:xfrm>
          <a:off x="45847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32207</xdr:rowOff>
    </xdr:from>
    <xdr:ext cx="469744" cy="259045"/>
    <xdr:sp macro="" textlink="">
      <xdr:nvSpPr>
        <xdr:cNvPr id="198" name="維持補修費該当値テキスト"/>
        <xdr:cNvSpPr txBox="1"/>
      </xdr:nvSpPr>
      <xdr:spPr>
        <a:xfrm>
          <a:off x="4686300" y="134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118357</xdr:rowOff>
    </xdr:from>
    <xdr:to>
      <xdr:col>5</xdr:col>
      <xdr:colOff>409575</xdr:colOff>
      <xdr:row>79</xdr:row>
      <xdr:rowOff>48507</xdr:rowOff>
    </xdr:to>
    <xdr:sp macro="" textlink="">
      <xdr:nvSpPr>
        <xdr:cNvPr id="199" name="円/楕円 198"/>
        <xdr:cNvSpPr/>
      </xdr:nvSpPr>
      <xdr:spPr>
        <a:xfrm>
          <a:off x="37465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39634</xdr:rowOff>
    </xdr:from>
    <xdr:ext cx="469744" cy="259045"/>
    <xdr:sp macro="" textlink="">
      <xdr:nvSpPr>
        <xdr:cNvPr id="200" name="テキスト ボックス 199"/>
        <xdr:cNvSpPr txBox="1"/>
      </xdr:nvSpPr>
      <xdr:spPr>
        <a:xfrm>
          <a:off x="3562427" y="135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137919</xdr:rowOff>
    </xdr:from>
    <xdr:to>
      <xdr:col>4</xdr:col>
      <xdr:colOff>206375</xdr:colOff>
      <xdr:row>79</xdr:row>
      <xdr:rowOff>68069</xdr:rowOff>
    </xdr:to>
    <xdr:sp macro="" textlink="">
      <xdr:nvSpPr>
        <xdr:cNvPr id="201" name="円/楕円 200"/>
        <xdr:cNvSpPr/>
      </xdr:nvSpPr>
      <xdr:spPr>
        <a:xfrm>
          <a:off x="2857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59196</xdr:rowOff>
    </xdr:from>
    <xdr:ext cx="469744" cy="259045"/>
    <xdr:sp macro="" textlink="">
      <xdr:nvSpPr>
        <xdr:cNvPr id="202" name="テキスト ボックス 201"/>
        <xdr:cNvSpPr txBox="1"/>
      </xdr:nvSpPr>
      <xdr:spPr>
        <a:xfrm>
          <a:off x="2673427"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97064</xdr:rowOff>
    </xdr:from>
    <xdr:to>
      <xdr:col>3</xdr:col>
      <xdr:colOff>3175</xdr:colOff>
      <xdr:row>79</xdr:row>
      <xdr:rowOff>27214</xdr:rowOff>
    </xdr:to>
    <xdr:sp macro="" textlink="">
      <xdr:nvSpPr>
        <xdr:cNvPr id="203" name="円/楕円 202"/>
        <xdr:cNvSpPr/>
      </xdr:nvSpPr>
      <xdr:spPr>
        <a:xfrm>
          <a:off x="1968500" y="134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18341</xdr:rowOff>
    </xdr:from>
    <xdr:ext cx="469744" cy="259045"/>
    <xdr:sp macro="" textlink="">
      <xdr:nvSpPr>
        <xdr:cNvPr id="204" name="テキスト ボックス 203"/>
        <xdr:cNvSpPr txBox="1"/>
      </xdr:nvSpPr>
      <xdr:spPr>
        <a:xfrm>
          <a:off x="1784427"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142556</xdr:rowOff>
    </xdr:from>
    <xdr:to>
      <xdr:col>1</xdr:col>
      <xdr:colOff>485775</xdr:colOff>
      <xdr:row>79</xdr:row>
      <xdr:rowOff>72706</xdr:rowOff>
    </xdr:to>
    <xdr:sp macro="" textlink="">
      <xdr:nvSpPr>
        <xdr:cNvPr id="205" name="円/楕円 204"/>
        <xdr:cNvSpPr/>
      </xdr:nvSpPr>
      <xdr:spPr>
        <a:xfrm>
          <a:off x="1079500" y="135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63833</xdr:rowOff>
    </xdr:from>
    <xdr:ext cx="469744" cy="259045"/>
    <xdr:sp macro="" textlink="">
      <xdr:nvSpPr>
        <xdr:cNvPr id="206" name="テキスト ボックス 205"/>
        <xdr:cNvSpPr txBox="1"/>
      </xdr:nvSpPr>
      <xdr:spPr>
        <a:xfrm>
          <a:off x="895427" y="1360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76288</xdr:rowOff>
    </xdr:from>
    <xdr:to>
      <xdr:col>6</xdr:col>
      <xdr:colOff>511175</xdr:colOff>
      <xdr:row>98</xdr:row>
      <xdr:rowOff>121438</xdr:rowOff>
    </xdr:to>
    <xdr:cxnSp macro="">
      <xdr:nvCxnSpPr>
        <xdr:cNvPr id="236" name="直線コネクタ 235"/>
        <xdr:cNvCxnSpPr/>
      </xdr:nvCxnSpPr>
      <xdr:spPr>
        <a:xfrm flipV="1">
          <a:off x="3797300" y="16878388"/>
          <a:ext cx="8382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121438</xdr:rowOff>
    </xdr:from>
    <xdr:to>
      <xdr:col>5</xdr:col>
      <xdr:colOff>358775</xdr:colOff>
      <xdr:row>98</xdr:row>
      <xdr:rowOff>123673</xdr:rowOff>
    </xdr:to>
    <xdr:cxnSp macro="">
      <xdr:nvCxnSpPr>
        <xdr:cNvPr id="239" name="直線コネクタ 238"/>
        <xdr:cNvCxnSpPr/>
      </xdr:nvCxnSpPr>
      <xdr:spPr>
        <a:xfrm flipV="1">
          <a:off x="2908300" y="16923538"/>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123673</xdr:rowOff>
    </xdr:from>
    <xdr:to>
      <xdr:col>4</xdr:col>
      <xdr:colOff>155575</xdr:colOff>
      <xdr:row>98</xdr:row>
      <xdr:rowOff>166345</xdr:rowOff>
    </xdr:to>
    <xdr:cxnSp macro="">
      <xdr:nvCxnSpPr>
        <xdr:cNvPr id="242" name="直線コネクタ 241"/>
        <xdr:cNvCxnSpPr/>
      </xdr:nvCxnSpPr>
      <xdr:spPr>
        <a:xfrm flipV="1">
          <a:off x="2019300" y="1692577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166345</xdr:rowOff>
    </xdr:from>
    <xdr:to>
      <xdr:col>2</xdr:col>
      <xdr:colOff>638175</xdr:colOff>
      <xdr:row>99</xdr:row>
      <xdr:rowOff>16763</xdr:rowOff>
    </xdr:to>
    <xdr:cxnSp macro="">
      <xdr:nvCxnSpPr>
        <xdr:cNvPr id="245" name="直線コネクタ 244"/>
        <xdr:cNvCxnSpPr/>
      </xdr:nvCxnSpPr>
      <xdr:spPr>
        <a:xfrm flipV="1">
          <a:off x="1130300" y="16968445"/>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25488</xdr:rowOff>
    </xdr:from>
    <xdr:to>
      <xdr:col>6</xdr:col>
      <xdr:colOff>561975</xdr:colOff>
      <xdr:row>98</xdr:row>
      <xdr:rowOff>127088</xdr:rowOff>
    </xdr:to>
    <xdr:sp macro="" textlink="">
      <xdr:nvSpPr>
        <xdr:cNvPr id="255" name="円/楕円 254"/>
        <xdr:cNvSpPr/>
      </xdr:nvSpPr>
      <xdr:spPr>
        <a:xfrm>
          <a:off x="45847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3915</xdr:rowOff>
    </xdr:from>
    <xdr:ext cx="534377" cy="259045"/>
    <xdr:sp macro="" textlink="">
      <xdr:nvSpPr>
        <xdr:cNvPr id="256" name="扶助費該当値テキスト"/>
        <xdr:cNvSpPr txBox="1"/>
      </xdr:nvSpPr>
      <xdr:spPr>
        <a:xfrm>
          <a:off x="4686300" y="168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70638</xdr:rowOff>
    </xdr:from>
    <xdr:to>
      <xdr:col>5</xdr:col>
      <xdr:colOff>409575</xdr:colOff>
      <xdr:row>99</xdr:row>
      <xdr:rowOff>788</xdr:rowOff>
    </xdr:to>
    <xdr:sp macro="" textlink="">
      <xdr:nvSpPr>
        <xdr:cNvPr id="257" name="円/楕円 256"/>
        <xdr:cNvSpPr/>
      </xdr:nvSpPr>
      <xdr:spPr>
        <a:xfrm>
          <a:off x="3746500" y="16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163365</xdr:rowOff>
    </xdr:from>
    <xdr:ext cx="534377" cy="259045"/>
    <xdr:sp macro="" textlink="">
      <xdr:nvSpPr>
        <xdr:cNvPr id="258" name="テキスト ボックス 257"/>
        <xdr:cNvSpPr txBox="1"/>
      </xdr:nvSpPr>
      <xdr:spPr>
        <a:xfrm>
          <a:off x="3530111" y="16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72873</xdr:rowOff>
    </xdr:from>
    <xdr:to>
      <xdr:col>4</xdr:col>
      <xdr:colOff>206375</xdr:colOff>
      <xdr:row>99</xdr:row>
      <xdr:rowOff>3023</xdr:rowOff>
    </xdr:to>
    <xdr:sp macro="" textlink="">
      <xdr:nvSpPr>
        <xdr:cNvPr id="259" name="円/楕円 258"/>
        <xdr:cNvSpPr/>
      </xdr:nvSpPr>
      <xdr:spPr>
        <a:xfrm>
          <a:off x="2857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165600</xdr:rowOff>
    </xdr:from>
    <xdr:ext cx="534377" cy="259045"/>
    <xdr:sp macro="" textlink="">
      <xdr:nvSpPr>
        <xdr:cNvPr id="260" name="テキスト ボックス 259"/>
        <xdr:cNvSpPr txBox="1"/>
      </xdr:nvSpPr>
      <xdr:spPr>
        <a:xfrm>
          <a:off x="2641111" y="16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115545</xdr:rowOff>
    </xdr:from>
    <xdr:to>
      <xdr:col>3</xdr:col>
      <xdr:colOff>3175</xdr:colOff>
      <xdr:row>99</xdr:row>
      <xdr:rowOff>45695</xdr:rowOff>
    </xdr:to>
    <xdr:sp macro="" textlink="">
      <xdr:nvSpPr>
        <xdr:cNvPr id="261" name="円/楕円 260"/>
        <xdr:cNvSpPr/>
      </xdr:nvSpPr>
      <xdr:spPr>
        <a:xfrm>
          <a:off x="1968500" y="169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36822</xdr:rowOff>
    </xdr:from>
    <xdr:ext cx="534377" cy="259045"/>
    <xdr:sp macro="" textlink="">
      <xdr:nvSpPr>
        <xdr:cNvPr id="262" name="テキスト ボックス 261"/>
        <xdr:cNvSpPr txBox="1"/>
      </xdr:nvSpPr>
      <xdr:spPr>
        <a:xfrm>
          <a:off x="1752111" y="170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137413</xdr:rowOff>
    </xdr:from>
    <xdr:to>
      <xdr:col>1</xdr:col>
      <xdr:colOff>485775</xdr:colOff>
      <xdr:row>99</xdr:row>
      <xdr:rowOff>67563</xdr:rowOff>
    </xdr:to>
    <xdr:sp macro="" textlink="">
      <xdr:nvSpPr>
        <xdr:cNvPr id="263" name="円/楕円 262"/>
        <xdr:cNvSpPr/>
      </xdr:nvSpPr>
      <xdr:spPr>
        <a:xfrm>
          <a:off x="1079500" y="169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58690</xdr:rowOff>
    </xdr:from>
    <xdr:ext cx="534377" cy="259045"/>
    <xdr:sp macro="" textlink="">
      <xdr:nvSpPr>
        <xdr:cNvPr id="264" name="テキスト ボックス 263"/>
        <xdr:cNvSpPr txBox="1"/>
      </xdr:nvSpPr>
      <xdr:spPr>
        <a:xfrm>
          <a:off x="863111" y="17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5293</xdr:rowOff>
    </xdr:from>
    <xdr:to>
      <xdr:col>15</xdr:col>
      <xdr:colOff>180975</xdr:colOff>
      <xdr:row>36</xdr:row>
      <xdr:rowOff>27238</xdr:rowOff>
    </xdr:to>
    <xdr:cxnSp macro="">
      <xdr:nvCxnSpPr>
        <xdr:cNvPr id="297" name="直線コネクタ 296"/>
        <xdr:cNvCxnSpPr/>
      </xdr:nvCxnSpPr>
      <xdr:spPr>
        <a:xfrm>
          <a:off x="9639300" y="6177493"/>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5293</xdr:rowOff>
    </xdr:from>
    <xdr:to>
      <xdr:col>14</xdr:col>
      <xdr:colOff>28575</xdr:colOff>
      <xdr:row>36</xdr:row>
      <xdr:rowOff>62576</xdr:rowOff>
    </xdr:to>
    <xdr:cxnSp macro="">
      <xdr:nvCxnSpPr>
        <xdr:cNvPr id="300" name="直線コネクタ 299"/>
        <xdr:cNvCxnSpPr/>
      </xdr:nvCxnSpPr>
      <xdr:spPr>
        <a:xfrm flipV="1">
          <a:off x="8750300" y="6177493"/>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62576</xdr:rowOff>
    </xdr:from>
    <xdr:to>
      <xdr:col>12</xdr:col>
      <xdr:colOff>511175</xdr:colOff>
      <xdr:row>36</xdr:row>
      <xdr:rowOff>94837</xdr:rowOff>
    </xdr:to>
    <xdr:cxnSp macro="">
      <xdr:nvCxnSpPr>
        <xdr:cNvPr id="303" name="直線コネクタ 302"/>
        <xdr:cNvCxnSpPr/>
      </xdr:nvCxnSpPr>
      <xdr:spPr>
        <a:xfrm flipV="1">
          <a:off x="7861300" y="6234776"/>
          <a:ext cx="889000" cy="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128156</xdr:rowOff>
    </xdr:from>
    <xdr:to>
      <xdr:col>11</xdr:col>
      <xdr:colOff>307975</xdr:colOff>
      <xdr:row>36</xdr:row>
      <xdr:rowOff>94837</xdr:rowOff>
    </xdr:to>
    <xdr:cxnSp macro="">
      <xdr:nvCxnSpPr>
        <xdr:cNvPr id="306" name="直線コネクタ 305"/>
        <xdr:cNvCxnSpPr/>
      </xdr:nvCxnSpPr>
      <xdr:spPr>
        <a:xfrm>
          <a:off x="6972300" y="6128906"/>
          <a:ext cx="889000" cy="1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147888</xdr:rowOff>
    </xdr:from>
    <xdr:to>
      <xdr:col>15</xdr:col>
      <xdr:colOff>231775</xdr:colOff>
      <xdr:row>36</xdr:row>
      <xdr:rowOff>78038</xdr:rowOff>
    </xdr:to>
    <xdr:sp macro="" textlink="">
      <xdr:nvSpPr>
        <xdr:cNvPr id="316" name="円/楕円 315"/>
        <xdr:cNvSpPr/>
      </xdr:nvSpPr>
      <xdr:spPr>
        <a:xfrm>
          <a:off x="10426700" y="61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170765</xdr:rowOff>
    </xdr:from>
    <xdr:ext cx="534377" cy="259045"/>
    <xdr:sp macro="" textlink="">
      <xdr:nvSpPr>
        <xdr:cNvPr id="317" name="補助費等該当値テキスト"/>
        <xdr:cNvSpPr txBox="1"/>
      </xdr:nvSpPr>
      <xdr:spPr>
        <a:xfrm>
          <a:off x="10528300" y="60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125943</xdr:rowOff>
    </xdr:from>
    <xdr:to>
      <xdr:col>14</xdr:col>
      <xdr:colOff>79375</xdr:colOff>
      <xdr:row>36</xdr:row>
      <xdr:rowOff>56093</xdr:rowOff>
    </xdr:to>
    <xdr:sp macro="" textlink="">
      <xdr:nvSpPr>
        <xdr:cNvPr id="318" name="円/楕円 317"/>
        <xdr:cNvSpPr/>
      </xdr:nvSpPr>
      <xdr:spPr>
        <a:xfrm>
          <a:off x="9588500" y="61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72620</xdr:rowOff>
    </xdr:from>
    <xdr:ext cx="534377" cy="259045"/>
    <xdr:sp macro="" textlink="">
      <xdr:nvSpPr>
        <xdr:cNvPr id="319" name="テキスト ボックス 318"/>
        <xdr:cNvSpPr txBox="1"/>
      </xdr:nvSpPr>
      <xdr:spPr>
        <a:xfrm>
          <a:off x="9372111" y="59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11776</xdr:rowOff>
    </xdr:from>
    <xdr:to>
      <xdr:col>12</xdr:col>
      <xdr:colOff>561975</xdr:colOff>
      <xdr:row>36</xdr:row>
      <xdr:rowOff>113376</xdr:rowOff>
    </xdr:to>
    <xdr:sp macro="" textlink="">
      <xdr:nvSpPr>
        <xdr:cNvPr id="320" name="円/楕円 319"/>
        <xdr:cNvSpPr/>
      </xdr:nvSpPr>
      <xdr:spPr>
        <a:xfrm>
          <a:off x="8699500" y="61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129903</xdr:rowOff>
    </xdr:from>
    <xdr:ext cx="534377" cy="259045"/>
    <xdr:sp macro="" textlink="">
      <xdr:nvSpPr>
        <xdr:cNvPr id="321" name="テキスト ボックス 320"/>
        <xdr:cNvSpPr txBox="1"/>
      </xdr:nvSpPr>
      <xdr:spPr>
        <a:xfrm>
          <a:off x="8483111" y="59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44037</xdr:rowOff>
    </xdr:from>
    <xdr:to>
      <xdr:col>11</xdr:col>
      <xdr:colOff>358775</xdr:colOff>
      <xdr:row>36</xdr:row>
      <xdr:rowOff>145637</xdr:rowOff>
    </xdr:to>
    <xdr:sp macro="" textlink="">
      <xdr:nvSpPr>
        <xdr:cNvPr id="322" name="円/楕円 321"/>
        <xdr:cNvSpPr/>
      </xdr:nvSpPr>
      <xdr:spPr>
        <a:xfrm>
          <a:off x="7810500" y="62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162164</xdr:rowOff>
    </xdr:from>
    <xdr:ext cx="534377" cy="259045"/>
    <xdr:sp macro="" textlink="">
      <xdr:nvSpPr>
        <xdr:cNvPr id="323" name="テキスト ボックス 322"/>
        <xdr:cNvSpPr txBox="1"/>
      </xdr:nvSpPr>
      <xdr:spPr>
        <a:xfrm>
          <a:off x="7594111" y="59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77356</xdr:rowOff>
    </xdr:from>
    <xdr:to>
      <xdr:col>10</xdr:col>
      <xdr:colOff>155575</xdr:colOff>
      <xdr:row>36</xdr:row>
      <xdr:rowOff>7506</xdr:rowOff>
    </xdr:to>
    <xdr:sp macro="" textlink="">
      <xdr:nvSpPr>
        <xdr:cNvPr id="324" name="円/楕円 323"/>
        <xdr:cNvSpPr/>
      </xdr:nvSpPr>
      <xdr:spPr>
        <a:xfrm>
          <a:off x="6921500" y="60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24033</xdr:rowOff>
    </xdr:from>
    <xdr:ext cx="534377" cy="259045"/>
    <xdr:sp macro="" textlink="">
      <xdr:nvSpPr>
        <xdr:cNvPr id="325" name="テキスト ボックス 324"/>
        <xdr:cNvSpPr txBox="1"/>
      </xdr:nvSpPr>
      <xdr:spPr>
        <a:xfrm>
          <a:off x="6705111" y="58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32134</xdr:rowOff>
    </xdr:from>
    <xdr:to>
      <xdr:col>15</xdr:col>
      <xdr:colOff>180975</xdr:colOff>
      <xdr:row>58</xdr:row>
      <xdr:rowOff>7263</xdr:rowOff>
    </xdr:to>
    <xdr:cxnSp macro="">
      <xdr:nvCxnSpPr>
        <xdr:cNvPr id="352" name="直線コネクタ 351"/>
        <xdr:cNvCxnSpPr/>
      </xdr:nvCxnSpPr>
      <xdr:spPr>
        <a:xfrm flipV="1">
          <a:off x="9639300" y="9804784"/>
          <a:ext cx="8382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65885</xdr:rowOff>
    </xdr:from>
    <xdr:to>
      <xdr:col>14</xdr:col>
      <xdr:colOff>28575</xdr:colOff>
      <xdr:row>58</xdr:row>
      <xdr:rowOff>7263</xdr:rowOff>
    </xdr:to>
    <xdr:cxnSp macro="">
      <xdr:nvCxnSpPr>
        <xdr:cNvPr id="355" name="直線コネクタ 354"/>
        <xdr:cNvCxnSpPr/>
      </xdr:nvCxnSpPr>
      <xdr:spPr>
        <a:xfrm>
          <a:off x="8750300" y="9838535"/>
          <a:ext cx="889000" cy="1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65885</xdr:rowOff>
    </xdr:from>
    <xdr:to>
      <xdr:col>12</xdr:col>
      <xdr:colOff>511175</xdr:colOff>
      <xdr:row>57</xdr:row>
      <xdr:rowOff>67339</xdr:rowOff>
    </xdr:to>
    <xdr:cxnSp macro="">
      <xdr:nvCxnSpPr>
        <xdr:cNvPr id="358" name="直線コネクタ 357"/>
        <xdr:cNvCxnSpPr/>
      </xdr:nvCxnSpPr>
      <xdr:spPr>
        <a:xfrm flipV="1">
          <a:off x="7861300" y="983853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60" name="テキスト ボックス 359"/>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67339</xdr:rowOff>
    </xdr:from>
    <xdr:to>
      <xdr:col>11</xdr:col>
      <xdr:colOff>307975</xdr:colOff>
      <xdr:row>57</xdr:row>
      <xdr:rowOff>158176</xdr:rowOff>
    </xdr:to>
    <xdr:cxnSp macro="">
      <xdr:nvCxnSpPr>
        <xdr:cNvPr id="361" name="直線コネクタ 360"/>
        <xdr:cNvCxnSpPr/>
      </xdr:nvCxnSpPr>
      <xdr:spPr>
        <a:xfrm flipV="1">
          <a:off x="6972300" y="9839989"/>
          <a:ext cx="889000" cy="9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164100</xdr:rowOff>
    </xdr:from>
    <xdr:ext cx="534377" cy="259045"/>
    <xdr:sp macro="" textlink="">
      <xdr:nvSpPr>
        <xdr:cNvPr id="363" name="テキスト ボックス 362"/>
        <xdr:cNvSpPr txBox="1"/>
      </xdr:nvSpPr>
      <xdr:spPr>
        <a:xfrm>
          <a:off x="7594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152784</xdr:rowOff>
    </xdr:from>
    <xdr:to>
      <xdr:col>15</xdr:col>
      <xdr:colOff>231775</xdr:colOff>
      <xdr:row>57</xdr:row>
      <xdr:rowOff>82934</xdr:rowOff>
    </xdr:to>
    <xdr:sp macro="" textlink="">
      <xdr:nvSpPr>
        <xdr:cNvPr id="371" name="円/楕円 370"/>
        <xdr:cNvSpPr/>
      </xdr:nvSpPr>
      <xdr:spPr>
        <a:xfrm>
          <a:off x="104267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131211</xdr:rowOff>
    </xdr:from>
    <xdr:ext cx="534377" cy="259045"/>
    <xdr:sp macro="" textlink="">
      <xdr:nvSpPr>
        <xdr:cNvPr id="372" name="普通建設事業費該当値テキスト"/>
        <xdr:cNvSpPr txBox="1"/>
      </xdr:nvSpPr>
      <xdr:spPr>
        <a:xfrm>
          <a:off x="10528300" y="973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127913</xdr:rowOff>
    </xdr:from>
    <xdr:to>
      <xdr:col>14</xdr:col>
      <xdr:colOff>79375</xdr:colOff>
      <xdr:row>58</xdr:row>
      <xdr:rowOff>58063</xdr:rowOff>
    </xdr:to>
    <xdr:sp macro="" textlink="">
      <xdr:nvSpPr>
        <xdr:cNvPr id="373" name="円/楕円 372"/>
        <xdr:cNvSpPr/>
      </xdr:nvSpPr>
      <xdr:spPr>
        <a:xfrm>
          <a:off x="9588500" y="99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49190</xdr:rowOff>
    </xdr:from>
    <xdr:ext cx="534377" cy="259045"/>
    <xdr:sp macro="" textlink="">
      <xdr:nvSpPr>
        <xdr:cNvPr id="374" name="テキスト ボックス 373"/>
        <xdr:cNvSpPr txBox="1"/>
      </xdr:nvSpPr>
      <xdr:spPr>
        <a:xfrm>
          <a:off x="9372111" y="99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15085</xdr:rowOff>
    </xdr:from>
    <xdr:to>
      <xdr:col>12</xdr:col>
      <xdr:colOff>561975</xdr:colOff>
      <xdr:row>57</xdr:row>
      <xdr:rowOff>116685</xdr:rowOff>
    </xdr:to>
    <xdr:sp macro="" textlink="">
      <xdr:nvSpPr>
        <xdr:cNvPr id="375" name="円/楕円 374"/>
        <xdr:cNvSpPr/>
      </xdr:nvSpPr>
      <xdr:spPr>
        <a:xfrm>
          <a:off x="8699500" y="97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107812</xdr:rowOff>
    </xdr:from>
    <xdr:ext cx="534377" cy="259045"/>
    <xdr:sp macro="" textlink="">
      <xdr:nvSpPr>
        <xdr:cNvPr id="376" name="テキスト ボックス 375"/>
        <xdr:cNvSpPr txBox="1"/>
      </xdr:nvSpPr>
      <xdr:spPr>
        <a:xfrm>
          <a:off x="8483111" y="988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16539</xdr:rowOff>
    </xdr:from>
    <xdr:to>
      <xdr:col>11</xdr:col>
      <xdr:colOff>358775</xdr:colOff>
      <xdr:row>57</xdr:row>
      <xdr:rowOff>118139</xdr:rowOff>
    </xdr:to>
    <xdr:sp macro="" textlink="">
      <xdr:nvSpPr>
        <xdr:cNvPr id="377" name="円/楕円 376"/>
        <xdr:cNvSpPr/>
      </xdr:nvSpPr>
      <xdr:spPr>
        <a:xfrm>
          <a:off x="7810500" y="9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109266</xdr:rowOff>
    </xdr:from>
    <xdr:ext cx="534377" cy="259045"/>
    <xdr:sp macro="" textlink="">
      <xdr:nvSpPr>
        <xdr:cNvPr id="378" name="テキスト ボックス 377"/>
        <xdr:cNvSpPr txBox="1"/>
      </xdr:nvSpPr>
      <xdr:spPr>
        <a:xfrm>
          <a:off x="7594111" y="988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107376</xdr:rowOff>
    </xdr:from>
    <xdr:to>
      <xdr:col>10</xdr:col>
      <xdr:colOff>155575</xdr:colOff>
      <xdr:row>58</xdr:row>
      <xdr:rowOff>37526</xdr:rowOff>
    </xdr:to>
    <xdr:sp macro="" textlink="">
      <xdr:nvSpPr>
        <xdr:cNvPr id="379" name="円/楕円 378"/>
        <xdr:cNvSpPr/>
      </xdr:nvSpPr>
      <xdr:spPr>
        <a:xfrm>
          <a:off x="6921500" y="98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28653</xdr:rowOff>
    </xdr:from>
    <xdr:ext cx="534377" cy="259045"/>
    <xdr:sp macro="" textlink="">
      <xdr:nvSpPr>
        <xdr:cNvPr id="380" name="テキスト ボックス 379"/>
        <xdr:cNvSpPr txBox="1"/>
      </xdr:nvSpPr>
      <xdr:spPr>
        <a:xfrm>
          <a:off x="6705111" y="997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133573</xdr:rowOff>
    </xdr:from>
    <xdr:to>
      <xdr:col>15</xdr:col>
      <xdr:colOff>180975</xdr:colOff>
      <xdr:row>78</xdr:row>
      <xdr:rowOff>160937</xdr:rowOff>
    </xdr:to>
    <xdr:cxnSp macro="">
      <xdr:nvCxnSpPr>
        <xdr:cNvPr id="409" name="直線コネクタ 408"/>
        <xdr:cNvCxnSpPr/>
      </xdr:nvCxnSpPr>
      <xdr:spPr>
        <a:xfrm flipV="1">
          <a:off x="9639300" y="13506673"/>
          <a:ext cx="8382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171017</xdr:rowOff>
    </xdr:from>
    <xdr:to>
      <xdr:col>14</xdr:col>
      <xdr:colOff>28575</xdr:colOff>
      <xdr:row>78</xdr:row>
      <xdr:rowOff>160937</xdr:rowOff>
    </xdr:to>
    <xdr:cxnSp macro="">
      <xdr:nvCxnSpPr>
        <xdr:cNvPr id="412" name="直線コネクタ 411"/>
        <xdr:cNvCxnSpPr/>
      </xdr:nvCxnSpPr>
      <xdr:spPr>
        <a:xfrm>
          <a:off x="8750300" y="13372667"/>
          <a:ext cx="889000" cy="16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82773</xdr:rowOff>
    </xdr:from>
    <xdr:to>
      <xdr:col>15</xdr:col>
      <xdr:colOff>231775</xdr:colOff>
      <xdr:row>79</xdr:row>
      <xdr:rowOff>12923</xdr:rowOff>
    </xdr:to>
    <xdr:sp macro="" textlink="">
      <xdr:nvSpPr>
        <xdr:cNvPr id="422" name="円/楕円 421"/>
        <xdr:cNvSpPr/>
      </xdr:nvSpPr>
      <xdr:spPr>
        <a:xfrm>
          <a:off x="10426700" y="134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169150</xdr:rowOff>
    </xdr:from>
    <xdr:ext cx="534377" cy="259045"/>
    <xdr:sp macro="" textlink="">
      <xdr:nvSpPr>
        <xdr:cNvPr id="423" name="普通建設事業費 （ うち新規整備　）該当値テキスト"/>
        <xdr:cNvSpPr txBox="1"/>
      </xdr:nvSpPr>
      <xdr:spPr>
        <a:xfrm>
          <a:off x="10528300" y="133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110137</xdr:rowOff>
    </xdr:from>
    <xdr:to>
      <xdr:col>14</xdr:col>
      <xdr:colOff>79375</xdr:colOff>
      <xdr:row>79</xdr:row>
      <xdr:rowOff>40287</xdr:rowOff>
    </xdr:to>
    <xdr:sp macro="" textlink="">
      <xdr:nvSpPr>
        <xdr:cNvPr id="424" name="円/楕円 423"/>
        <xdr:cNvSpPr/>
      </xdr:nvSpPr>
      <xdr:spPr>
        <a:xfrm>
          <a:off x="9588500" y="134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31414</xdr:rowOff>
    </xdr:from>
    <xdr:ext cx="469744" cy="259045"/>
    <xdr:sp macro="" textlink="">
      <xdr:nvSpPr>
        <xdr:cNvPr id="425" name="テキスト ボックス 424"/>
        <xdr:cNvSpPr txBox="1"/>
      </xdr:nvSpPr>
      <xdr:spPr>
        <a:xfrm>
          <a:off x="9404427" y="1357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120217</xdr:rowOff>
    </xdr:from>
    <xdr:to>
      <xdr:col>12</xdr:col>
      <xdr:colOff>561975</xdr:colOff>
      <xdr:row>78</xdr:row>
      <xdr:rowOff>50367</xdr:rowOff>
    </xdr:to>
    <xdr:sp macro="" textlink="">
      <xdr:nvSpPr>
        <xdr:cNvPr id="426" name="円/楕円 425"/>
        <xdr:cNvSpPr/>
      </xdr:nvSpPr>
      <xdr:spPr>
        <a:xfrm>
          <a:off x="8699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41494</xdr:rowOff>
    </xdr:from>
    <xdr:ext cx="534377" cy="259045"/>
    <xdr:sp macro="" textlink="">
      <xdr:nvSpPr>
        <xdr:cNvPr id="427" name="テキスト ボックス 426"/>
        <xdr:cNvSpPr txBox="1"/>
      </xdr:nvSpPr>
      <xdr:spPr>
        <a:xfrm>
          <a:off x="8483111" y="134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135362</xdr:rowOff>
    </xdr:from>
    <xdr:to>
      <xdr:col>15</xdr:col>
      <xdr:colOff>180975</xdr:colOff>
      <xdr:row>97</xdr:row>
      <xdr:rowOff>112965</xdr:rowOff>
    </xdr:to>
    <xdr:cxnSp macro="">
      <xdr:nvCxnSpPr>
        <xdr:cNvPr id="452" name="直線コネクタ 451"/>
        <xdr:cNvCxnSpPr/>
      </xdr:nvCxnSpPr>
      <xdr:spPr>
        <a:xfrm flipV="1">
          <a:off x="9639300" y="16594562"/>
          <a:ext cx="838200" cy="1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106285</xdr:rowOff>
    </xdr:from>
    <xdr:to>
      <xdr:col>14</xdr:col>
      <xdr:colOff>28575</xdr:colOff>
      <xdr:row>97</xdr:row>
      <xdr:rowOff>112965</xdr:rowOff>
    </xdr:to>
    <xdr:cxnSp macro="">
      <xdr:nvCxnSpPr>
        <xdr:cNvPr id="455" name="直線コネクタ 454"/>
        <xdr:cNvCxnSpPr/>
      </xdr:nvCxnSpPr>
      <xdr:spPr>
        <a:xfrm>
          <a:off x="8750300" y="16736935"/>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84562</xdr:rowOff>
    </xdr:from>
    <xdr:to>
      <xdr:col>15</xdr:col>
      <xdr:colOff>231775</xdr:colOff>
      <xdr:row>97</xdr:row>
      <xdr:rowOff>14712</xdr:rowOff>
    </xdr:to>
    <xdr:sp macro="" textlink="">
      <xdr:nvSpPr>
        <xdr:cNvPr id="465" name="円/楕円 464"/>
        <xdr:cNvSpPr/>
      </xdr:nvSpPr>
      <xdr:spPr>
        <a:xfrm>
          <a:off x="10426700" y="165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107439</xdr:rowOff>
    </xdr:from>
    <xdr:ext cx="534377" cy="259045"/>
    <xdr:sp macro="" textlink="">
      <xdr:nvSpPr>
        <xdr:cNvPr id="466" name="普通建設事業費 （ うち更新整備　）該当値テキスト"/>
        <xdr:cNvSpPr txBox="1"/>
      </xdr:nvSpPr>
      <xdr:spPr>
        <a:xfrm>
          <a:off x="10528300" y="163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62165</xdr:rowOff>
    </xdr:from>
    <xdr:to>
      <xdr:col>14</xdr:col>
      <xdr:colOff>79375</xdr:colOff>
      <xdr:row>97</xdr:row>
      <xdr:rowOff>163765</xdr:rowOff>
    </xdr:to>
    <xdr:sp macro="" textlink="">
      <xdr:nvSpPr>
        <xdr:cNvPr id="467" name="円/楕円 466"/>
        <xdr:cNvSpPr/>
      </xdr:nvSpPr>
      <xdr:spPr>
        <a:xfrm>
          <a:off x="9588500" y="166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154892</xdr:rowOff>
    </xdr:from>
    <xdr:ext cx="534377" cy="259045"/>
    <xdr:sp macro="" textlink="">
      <xdr:nvSpPr>
        <xdr:cNvPr id="468" name="テキスト ボックス 467"/>
        <xdr:cNvSpPr txBox="1"/>
      </xdr:nvSpPr>
      <xdr:spPr>
        <a:xfrm>
          <a:off x="9372111" y="167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55485</xdr:rowOff>
    </xdr:from>
    <xdr:to>
      <xdr:col>12</xdr:col>
      <xdr:colOff>561975</xdr:colOff>
      <xdr:row>97</xdr:row>
      <xdr:rowOff>157085</xdr:rowOff>
    </xdr:to>
    <xdr:sp macro="" textlink="">
      <xdr:nvSpPr>
        <xdr:cNvPr id="469" name="円/楕円 468"/>
        <xdr:cNvSpPr/>
      </xdr:nvSpPr>
      <xdr:spPr>
        <a:xfrm>
          <a:off x="8699500" y="166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148212</xdr:rowOff>
    </xdr:from>
    <xdr:ext cx="534377" cy="259045"/>
    <xdr:sp macro="" textlink="">
      <xdr:nvSpPr>
        <xdr:cNvPr id="470" name="テキスト ボックス 469"/>
        <xdr:cNvSpPr txBox="1"/>
      </xdr:nvSpPr>
      <xdr:spPr>
        <a:xfrm>
          <a:off x="8483111" y="167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139266</xdr:rowOff>
    </xdr:from>
    <xdr:to>
      <xdr:col>23</xdr:col>
      <xdr:colOff>517525</xdr:colOff>
      <xdr:row>38</xdr:row>
      <xdr:rowOff>139380</xdr:rowOff>
    </xdr:to>
    <xdr:cxnSp macro="">
      <xdr:nvCxnSpPr>
        <xdr:cNvPr id="497" name="直線コネクタ 496"/>
        <xdr:cNvCxnSpPr/>
      </xdr:nvCxnSpPr>
      <xdr:spPr>
        <a:xfrm>
          <a:off x="15481300" y="665436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128087</xdr:rowOff>
    </xdr:from>
    <xdr:to>
      <xdr:col>22</xdr:col>
      <xdr:colOff>365125</xdr:colOff>
      <xdr:row>38</xdr:row>
      <xdr:rowOff>139266</xdr:rowOff>
    </xdr:to>
    <xdr:cxnSp macro="">
      <xdr:nvCxnSpPr>
        <xdr:cNvPr id="500" name="直線コネクタ 499"/>
        <xdr:cNvCxnSpPr/>
      </xdr:nvCxnSpPr>
      <xdr:spPr>
        <a:xfrm>
          <a:off x="14592300" y="6643187"/>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128087</xdr:rowOff>
    </xdr:from>
    <xdr:to>
      <xdr:col>21</xdr:col>
      <xdr:colOff>161925</xdr:colOff>
      <xdr:row>38</xdr:row>
      <xdr:rowOff>136271</xdr:rowOff>
    </xdr:to>
    <xdr:cxnSp macro="">
      <xdr:nvCxnSpPr>
        <xdr:cNvPr id="503" name="直線コネクタ 502"/>
        <xdr:cNvCxnSpPr/>
      </xdr:nvCxnSpPr>
      <xdr:spPr>
        <a:xfrm flipV="1">
          <a:off x="13703300" y="66431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135723</xdr:rowOff>
    </xdr:from>
    <xdr:to>
      <xdr:col>19</xdr:col>
      <xdr:colOff>644525</xdr:colOff>
      <xdr:row>38</xdr:row>
      <xdr:rowOff>136271</xdr:rowOff>
    </xdr:to>
    <xdr:cxnSp macro="">
      <xdr:nvCxnSpPr>
        <xdr:cNvPr id="506" name="直線コネクタ 505"/>
        <xdr:cNvCxnSpPr/>
      </xdr:nvCxnSpPr>
      <xdr:spPr>
        <a:xfrm>
          <a:off x="12814300" y="6650823"/>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88580</xdr:rowOff>
    </xdr:from>
    <xdr:to>
      <xdr:col>23</xdr:col>
      <xdr:colOff>568325</xdr:colOff>
      <xdr:row>39</xdr:row>
      <xdr:rowOff>18730</xdr:rowOff>
    </xdr:to>
    <xdr:sp macro="" textlink="">
      <xdr:nvSpPr>
        <xdr:cNvPr id="516" name="円/楕円 515"/>
        <xdr:cNvSpPr/>
      </xdr:nvSpPr>
      <xdr:spPr>
        <a:xfrm>
          <a:off x="16268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3507</xdr:rowOff>
    </xdr:from>
    <xdr:ext cx="313932" cy="259045"/>
    <xdr:sp macro="" textlink="">
      <xdr:nvSpPr>
        <xdr:cNvPr id="517" name="災害復旧事業費該当値テキスト"/>
        <xdr:cNvSpPr txBox="1"/>
      </xdr:nvSpPr>
      <xdr:spPr>
        <a:xfrm>
          <a:off x="16370300" y="6518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88466</xdr:rowOff>
    </xdr:from>
    <xdr:to>
      <xdr:col>22</xdr:col>
      <xdr:colOff>415925</xdr:colOff>
      <xdr:row>39</xdr:row>
      <xdr:rowOff>18616</xdr:rowOff>
    </xdr:to>
    <xdr:sp macro="" textlink="">
      <xdr:nvSpPr>
        <xdr:cNvPr id="518" name="円/楕円 517"/>
        <xdr:cNvSpPr/>
      </xdr:nvSpPr>
      <xdr:spPr>
        <a:xfrm>
          <a:off x="15430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9743</xdr:rowOff>
    </xdr:from>
    <xdr:ext cx="313932" cy="259045"/>
    <xdr:sp macro="" textlink="">
      <xdr:nvSpPr>
        <xdr:cNvPr id="519" name="テキスト ボックス 518"/>
        <xdr:cNvSpPr txBox="1"/>
      </xdr:nvSpPr>
      <xdr:spPr>
        <a:xfrm>
          <a:off x="15324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77287</xdr:rowOff>
    </xdr:from>
    <xdr:to>
      <xdr:col>21</xdr:col>
      <xdr:colOff>212725</xdr:colOff>
      <xdr:row>39</xdr:row>
      <xdr:rowOff>7437</xdr:rowOff>
    </xdr:to>
    <xdr:sp macro="" textlink="">
      <xdr:nvSpPr>
        <xdr:cNvPr id="520" name="円/楕円 519"/>
        <xdr:cNvSpPr/>
      </xdr:nvSpPr>
      <xdr:spPr>
        <a:xfrm>
          <a:off x="14541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170014</xdr:rowOff>
    </xdr:from>
    <xdr:ext cx="378565" cy="259045"/>
    <xdr:sp macro="" textlink="">
      <xdr:nvSpPr>
        <xdr:cNvPr id="521" name="テキスト ボックス 520"/>
        <xdr:cNvSpPr txBox="1"/>
      </xdr:nvSpPr>
      <xdr:spPr>
        <a:xfrm>
          <a:off x="14403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85471</xdr:rowOff>
    </xdr:from>
    <xdr:to>
      <xdr:col>20</xdr:col>
      <xdr:colOff>9525</xdr:colOff>
      <xdr:row>39</xdr:row>
      <xdr:rowOff>15621</xdr:rowOff>
    </xdr:to>
    <xdr:sp macro="" textlink="">
      <xdr:nvSpPr>
        <xdr:cNvPr id="522" name="円/楕円 521"/>
        <xdr:cNvSpPr/>
      </xdr:nvSpPr>
      <xdr:spPr>
        <a:xfrm>
          <a:off x="1365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6748</xdr:rowOff>
    </xdr:from>
    <xdr:ext cx="378565" cy="259045"/>
    <xdr:sp macro="" textlink="">
      <xdr:nvSpPr>
        <xdr:cNvPr id="523" name="テキスト ボックス 522"/>
        <xdr:cNvSpPr txBox="1"/>
      </xdr:nvSpPr>
      <xdr:spPr>
        <a:xfrm>
          <a:off x="13514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84923</xdr:rowOff>
    </xdr:from>
    <xdr:to>
      <xdr:col>18</xdr:col>
      <xdr:colOff>492125</xdr:colOff>
      <xdr:row>39</xdr:row>
      <xdr:rowOff>15073</xdr:rowOff>
    </xdr:to>
    <xdr:sp macro="" textlink="">
      <xdr:nvSpPr>
        <xdr:cNvPr id="524" name="円/楕円 523"/>
        <xdr:cNvSpPr/>
      </xdr:nvSpPr>
      <xdr:spPr>
        <a:xfrm>
          <a:off x="12763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6200</xdr:rowOff>
    </xdr:from>
    <xdr:ext cx="378565" cy="259045"/>
    <xdr:sp macro="" textlink="">
      <xdr:nvSpPr>
        <xdr:cNvPr id="525" name="テキスト ボックス 524"/>
        <xdr:cNvSpPr txBox="1"/>
      </xdr:nvSpPr>
      <xdr:spPr>
        <a:xfrm>
          <a:off x="12625017" y="669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32730</xdr:rowOff>
    </xdr:from>
    <xdr:to>
      <xdr:col>23</xdr:col>
      <xdr:colOff>517525</xdr:colOff>
      <xdr:row>78</xdr:row>
      <xdr:rowOff>48180</xdr:rowOff>
    </xdr:to>
    <xdr:cxnSp macro="">
      <xdr:nvCxnSpPr>
        <xdr:cNvPr id="611" name="直線コネクタ 610"/>
        <xdr:cNvCxnSpPr/>
      </xdr:nvCxnSpPr>
      <xdr:spPr>
        <a:xfrm flipV="1">
          <a:off x="15481300" y="13405830"/>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43582</xdr:rowOff>
    </xdr:from>
    <xdr:to>
      <xdr:col>22</xdr:col>
      <xdr:colOff>365125</xdr:colOff>
      <xdr:row>78</xdr:row>
      <xdr:rowOff>48180</xdr:rowOff>
    </xdr:to>
    <xdr:cxnSp macro="">
      <xdr:nvCxnSpPr>
        <xdr:cNvPr id="614" name="直線コネクタ 613"/>
        <xdr:cNvCxnSpPr/>
      </xdr:nvCxnSpPr>
      <xdr:spPr>
        <a:xfrm>
          <a:off x="14592300" y="13416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40968</xdr:rowOff>
    </xdr:from>
    <xdr:to>
      <xdr:col>21</xdr:col>
      <xdr:colOff>161925</xdr:colOff>
      <xdr:row>78</xdr:row>
      <xdr:rowOff>43582</xdr:rowOff>
    </xdr:to>
    <xdr:cxnSp macro="">
      <xdr:nvCxnSpPr>
        <xdr:cNvPr id="617" name="直線コネクタ 616"/>
        <xdr:cNvCxnSpPr/>
      </xdr:nvCxnSpPr>
      <xdr:spPr>
        <a:xfrm>
          <a:off x="13703300" y="134140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36965</xdr:rowOff>
    </xdr:from>
    <xdr:ext cx="534377" cy="259045"/>
    <xdr:sp macro="" textlink="">
      <xdr:nvSpPr>
        <xdr:cNvPr id="619" name="テキスト ボックス 618"/>
        <xdr:cNvSpPr txBox="1"/>
      </xdr:nvSpPr>
      <xdr:spPr>
        <a:xfrm>
          <a:off x="14325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40968</xdr:rowOff>
    </xdr:from>
    <xdr:to>
      <xdr:col>19</xdr:col>
      <xdr:colOff>644525</xdr:colOff>
      <xdr:row>78</xdr:row>
      <xdr:rowOff>45472</xdr:rowOff>
    </xdr:to>
    <xdr:cxnSp macro="">
      <xdr:nvCxnSpPr>
        <xdr:cNvPr id="620" name="直線コネクタ 619"/>
        <xdr:cNvCxnSpPr/>
      </xdr:nvCxnSpPr>
      <xdr:spPr>
        <a:xfrm flipV="1">
          <a:off x="12814300" y="13414068"/>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39132</xdr:rowOff>
    </xdr:from>
    <xdr:ext cx="534377" cy="259045"/>
    <xdr:sp macro="" textlink="">
      <xdr:nvSpPr>
        <xdr:cNvPr id="622" name="テキスト ボックス 621"/>
        <xdr:cNvSpPr txBox="1"/>
      </xdr:nvSpPr>
      <xdr:spPr>
        <a:xfrm>
          <a:off x="13436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153380</xdr:rowOff>
    </xdr:from>
    <xdr:to>
      <xdr:col>23</xdr:col>
      <xdr:colOff>568325</xdr:colOff>
      <xdr:row>78</xdr:row>
      <xdr:rowOff>83530</xdr:rowOff>
    </xdr:to>
    <xdr:sp macro="" textlink="">
      <xdr:nvSpPr>
        <xdr:cNvPr id="630" name="円/楕円 629"/>
        <xdr:cNvSpPr/>
      </xdr:nvSpPr>
      <xdr:spPr>
        <a:xfrm>
          <a:off x="16268700" y="133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68307</xdr:rowOff>
    </xdr:from>
    <xdr:ext cx="534377" cy="259045"/>
    <xdr:sp macro="" textlink="">
      <xdr:nvSpPr>
        <xdr:cNvPr id="631" name="公債費該当値テキスト"/>
        <xdr:cNvSpPr txBox="1"/>
      </xdr:nvSpPr>
      <xdr:spPr>
        <a:xfrm>
          <a:off x="16370300" y="132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168830</xdr:rowOff>
    </xdr:from>
    <xdr:to>
      <xdr:col>22</xdr:col>
      <xdr:colOff>415925</xdr:colOff>
      <xdr:row>78</xdr:row>
      <xdr:rowOff>98980</xdr:rowOff>
    </xdr:to>
    <xdr:sp macro="" textlink="">
      <xdr:nvSpPr>
        <xdr:cNvPr id="632" name="円/楕円 631"/>
        <xdr:cNvSpPr/>
      </xdr:nvSpPr>
      <xdr:spPr>
        <a:xfrm>
          <a:off x="15430500" y="133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90107</xdr:rowOff>
    </xdr:from>
    <xdr:ext cx="534377" cy="259045"/>
    <xdr:sp macro="" textlink="">
      <xdr:nvSpPr>
        <xdr:cNvPr id="633" name="テキスト ボックス 632"/>
        <xdr:cNvSpPr txBox="1"/>
      </xdr:nvSpPr>
      <xdr:spPr>
        <a:xfrm>
          <a:off x="15214111" y="13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164232</xdr:rowOff>
    </xdr:from>
    <xdr:to>
      <xdr:col>21</xdr:col>
      <xdr:colOff>212725</xdr:colOff>
      <xdr:row>78</xdr:row>
      <xdr:rowOff>94382</xdr:rowOff>
    </xdr:to>
    <xdr:sp macro="" textlink="">
      <xdr:nvSpPr>
        <xdr:cNvPr id="634" name="円/楕円 633"/>
        <xdr:cNvSpPr/>
      </xdr:nvSpPr>
      <xdr:spPr>
        <a:xfrm>
          <a:off x="14541500" y="133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85509</xdr:rowOff>
    </xdr:from>
    <xdr:ext cx="534377" cy="259045"/>
    <xdr:sp macro="" textlink="">
      <xdr:nvSpPr>
        <xdr:cNvPr id="635" name="テキスト ボックス 634"/>
        <xdr:cNvSpPr txBox="1"/>
      </xdr:nvSpPr>
      <xdr:spPr>
        <a:xfrm>
          <a:off x="14325111" y="134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161618</xdr:rowOff>
    </xdr:from>
    <xdr:to>
      <xdr:col>20</xdr:col>
      <xdr:colOff>9525</xdr:colOff>
      <xdr:row>78</xdr:row>
      <xdr:rowOff>91768</xdr:rowOff>
    </xdr:to>
    <xdr:sp macro="" textlink="">
      <xdr:nvSpPr>
        <xdr:cNvPr id="636" name="円/楕円 635"/>
        <xdr:cNvSpPr/>
      </xdr:nvSpPr>
      <xdr:spPr>
        <a:xfrm>
          <a:off x="13652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82895</xdr:rowOff>
    </xdr:from>
    <xdr:ext cx="534377" cy="259045"/>
    <xdr:sp macro="" textlink="">
      <xdr:nvSpPr>
        <xdr:cNvPr id="637" name="テキスト ボックス 636"/>
        <xdr:cNvSpPr txBox="1"/>
      </xdr:nvSpPr>
      <xdr:spPr>
        <a:xfrm>
          <a:off x="13436111" y="134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166122</xdr:rowOff>
    </xdr:from>
    <xdr:to>
      <xdr:col>18</xdr:col>
      <xdr:colOff>492125</xdr:colOff>
      <xdr:row>78</xdr:row>
      <xdr:rowOff>96272</xdr:rowOff>
    </xdr:to>
    <xdr:sp macro="" textlink="">
      <xdr:nvSpPr>
        <xdr:cNvPr id="638" name="円/楕円 637"/>
        <xdr:cNvSpPr/>
      </xdr:nvSpPr>
      <xdr:spPr>
        <a:xfrm>
          <a:off x="127635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87399</xdr:rowOff>
    </xdr:from>
    <xdr:ext cx="534377" cy="259045"/>
    <xdr:sp macro="" textlink="">
      <xdr:nvSpPr>
        <xdr:cNvPr id="639" name="テキスト ボックス 638"/>
        <xdr:cNvSpPr txBox="1"/>
      </xdr:nvSpPr>
      <xdr:spPr>
        <a:xfrm>
          <a:off x="12547111" y="134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103291</xdr:rowOff>
    </xdr:from>
    <xdr:to>
      <xdr:col>23</xdr:col>
      <xdr:colOff>517525</xdr:colOff>
      <xdr:row>98</xdr:row>
      <xdr:rowOff>138626</xdr:rowOff>
    </xdr:to>
    <xdr:cxnSp macro="">
      <xdr:nvCxnSpPr>
        <xdr:cNvPr id="668" name="直線コネクタ 667"/>
        <xdr:cNvCxnSpPr/>
      </xdr:nvCxnSpPr>
      <xdr:spPr>
        <a:xfrm>
          <a:off x="15481300" y="16905391"/>
          <a:ext cx="8382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103291</xdr:rowOff>
    </xdr:from>
    <xdr:to>
      <xdr:col>22</xdr:col>
      <xdr:colOff>365125</xdr:colOff>
      <xdr:row>98</xdr:row>
      <xdr:rowOff>156128</xdr:rowOff>
    </xdr:to>
    <xdr:cxnSp macro="">
      <xdr:nvCxnSpPr>
        <xdr:cNvPr id="671" name="直線コネクタ 670"/>
        <xdr:cNvCxnSpPr/>
      </xdr:nvCxnSpPr>
      <xdr:spPr>
        <a:xfrm flipV="1">
          <a:off x="14592300" y="16905391"/>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144264</xdr:rowOff>
    </xdr:from>
    <xdr:to>
      <xdr:col>21</xdr:col>
      <xdr:colOff>161925</xdr:colOff>
      <xdr:row>98</xdr:row>
      <xdr:rowOff>156128</xdr:rowOff>
    </xdr:to>
    <xdr:cxnSp macro="">
      <xdr:nvCxnSpPr>
        <xdr:cNvPr id="674" name="直線コネクタ 673"/>
        <xdr:cNvCxnSpPr/>
      </xdr:nvCxnSpPr>
      <xdr:spPr>
        <a:xfrm>
          <a:off x="13703300" y="1694636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111658</xdr:rowOff>
    </xdr:from>
    <xdr:to>
      <xdr:col>19</xdr:col>
      <xdr:colOff>644525</xdr:colOff>
      <xdr:row>98</xdr:row>
      <xdr:rowOff>144264</xdr:rowOff>
    </xdr:to>
    <xdr:cxnSp macro="">
      <xdr:nvCxnSpPr>
        <xdr:cNvPr id="677" name="直線コネクタ 676"/>
        <xdr:cNvCxnSpPr/>
      </xdr:nvCxnSpPr>
      <xdr:spPr>
        <a:xfrm>
          <a:off x="12814300" y="16913758"/>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87826</xdr:rowOff>
    </xdr:from>
    <xdr:to>
      <xdr:col>23</xdr:col>
      <xdr:colOff>568325</xdr:colOff>
      <xdr:row>99</xdr:row>
      <xdr:rowOff>17976</xdr:rowOff>
    </xdr:to>
    <xdr:sp macro="" textlink="">
      <xdr:nvSpPr>
        <xdr:cNvPr id="687" name="円/楕円 686"/>
        <xdr:cNvSpPr/>
      </xdr:nvSpPr>
      <xdr:spPr>
        <a:xfrm>
          <a:off x="16268700" y="16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2753</xdr:rowOff>
    </xdr:from>
    <xdr:ext cx="534377" cy="259045"/>
    <xdr:sp macro="" textlink="">
      <xdr:nvSpPr>
        <xdr:cNvPr id="688" name="積立金該当値テキスト"/>
        <xdr:cNvSpPr txBox="1"/>
      </xdr:nvSpPr>
      <xdr:spPr>
        <a:xfrm>
          <a:off x="16370300" y="1680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52491</xdr:rowOff>
    </xdr:from>
    <xdr:to>
      <xdr:col>22</xdr:col>
      <xdr:colOff>415925</xdr:colOff>
      <xdr:row>98</xdr:row>
      <xdr:rowOff>154091</xdr:rowOff>
    </xdr:to>
    <xdr:sp macro="" textlink="">
      <xdr:nvSpPr>
        <xdr:cNvPr id="689" name="円/楕円 688"/>
        <xdr:cNvSpPr/>
      </xdr:nvSpPr>
      <xdr:spPr>
        <a:xfrm>
          <a:off x="15430500" y="168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145218</xdr:rowOff>
    </xdr:from>
    <xdr:ext cx="534377" cy="259045"/>
    <xdr:sp macro="" textlink="">
      <xdr:nvSpPr>
        <xdr:cNvPr id="690" name="テキスト ボックス 689"/>
        <xdr:cNvSpPr txBox="1"/>
      </xdr:nvSpPr>
      <xdr:spPr>
        <a:xfrm>
          <a:off x="15214111" y="169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105328</xdr:rowOff>
    </xdr:from>
    <xdr:to>
      <xdr:col>21</xdr:col>
      <xdr:colOff>212725</xdr:colOff>
      <xdr:row>99</xdr:row>
      <xdr:rowOff>35478</xdr:rowOff>
    </xdr:to>
    <xdr:sp macro="" textlink="">
      <xdr:nvSpPr>
        <xdr:cNvPr id="691" name="円/楕円 690"/>
        <xdr:cNvSpPr/>
      </xdr:nvSpPr>
      <xdr:spPr>
        <a:xfrm>
          <a:off x="14541500" y="169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26605</xdr:rowOff>
    </xdr:from>
    <xdr:ext cx="469744" cy="259045"/>
    <xdr:sp macro="" textlink="">
      <xdr:nvSpPr>
        <xdr:cNvPr id="692" name="テキスト ボックス 691"/>
        <xdr:cNvSpPr txBox="1"/>
      </xdr:nvSpPr>
      <xdr:spPr>
        <a:xfrm>
          <a:off x="14357427" y="170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93464</xdr:rowOff>
    </xdr:from>
    <xdr:to>
      <xdr:col>20</xdr:col>
      <xdr:colOff>9525</xdr:colOff>
      <xdr:row>99</xdr:row>
      <xdr:rowOff>23614</xdr:rowOff>
    </xdr:to>
    <xdr:sp macro="" textlink="">
      <xdr:nvSpPr>
        <xdr:cNvPr id="693" name="円/楕円 692"/>
        <xdr:cNvSpPr/>
      </xdr:nvSpPr>
      <xdr:spPr>
        <a:xfrm>
          <a:off x="13652500" y="168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14741</xdr:rowOff>
    </xdr:from>
    <xdr:ext cx="469744" cy="259045"/>
    <xdr:sp macro="" textlink="">
      <xdr:nvSpPr>
        <xdr:cNvPr id="694" name="テキスト ボックス 693"/>
        <xdr:cNvSpPr txBox="1"/>
      </xdr:nvSpPr>
      <xdr:spPr>
        <a:xfrm>
          <a:off x="13468427" y="1698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60858</xdr:rowOff>
    </xdr:from>
    <xdr:to>
      <xdr:col>18</xdr:col>
      <xdr:colOff>492125</xdr:colOff>
      <xdr:row>98</xdr:row>
      <xdr:rowOff>162458</xdr:rowOff>
    </xdr:to>
    <xdr:sp macro="" textlink="">
      <xdr:nvSpPr>
        <xdr:cNvPr id="695" name="円/楕円 694"/>
        <xdr:cNvSpPr/>
      </xdr:nvSpPr>
      <xdr:spPr>
        <a:xfrm>
          <a:off x="12763500" y="168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153585</xdr:rowOff>
    </xdr:from>
    <xdr:ext cx="534377" cy="259045"/>
    <xdr:sp macro="" textlink="">
      <xdr:nvSpPr>
        <xdr:cNvPr id="696" name="テキスト ボックス 695"/>
        <xdr:cNvSpPr txBox="1"/>
      </xdr:nvSpPr>
      <xdr:spPr>
        <a:xfrm>
          <a:off x="12547111" y="169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27743</xdr:rowOff>
    </xdr:from>
    <xdr:to>
      <xdr:col>32</xdr:col>
      <xdr:colOff>187325</xdr:colOff>
      <xdr:row>39</xdr:row>
      <xdr:rowOff>33630</xdr:rowOff>
    </xdr:to>
    <xdr:cxnSp macro="">
      <xdr:nvCxnSpPr>
        <xdr:cNvPr id="725" name="直線コネクタ 724"/>
        <xdr:cNvCxnSpPr/>
      </xdr:nvCxnSpPr>
      <xdr:spPr>
        <a:xfrm>
          <a:off x="21323300" y="6714293"/>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27743</xdr:rowOff>
    </xdr:from>
    <xdr:to>
      <xdr:col>31</xdr:col>
      <xdr:colOff>34925</xdr:colOff>
      <xdr:row>39</xdr:row>
      <xdr:rowOff>28163</xdr:rowOff>
    </xdr:to>
    <xdr:cxnSp macro="">
      <xdr:nvCxnSpPr>
        <xdr:cNvPr id="728" name="直線コネクタ 727"/>
        <xdr:cNvCxnSpPr/>
      </xdr:nvCxnSpPr>
      <xdr:spPr>
        <a:xfrm flipV="1">
          <a:off x="20434300" y="671429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28163</xdr:rowOff>
    </xdr:from>
    <xdr:to>
      <xdr:col>29</xdr:col>
      <xdr:colOff>517525</xdr:colOff>
      <xdr:row>39</xdr:row>
      <xdr:rowOff>44450</xdr:rowOff>
    </xdr:to>
    <xdr:cxnSp macro="">
      <xdr:nvCxnSpPr>
        <xdr:cNvPr id="731" name="直線コネクタ 730"/>
        <xdr:cNvCxnSpPr/>
      </xdr:nvCxnSpPr>
      <xdr:spPr>
        <a:xfrm flipV="1">
          <a:off x="19545300" y="671471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154280</xdr:rowOff>
    </xdr:from>
    <xdr:to>
      <xdr:col>32</xdr:col>
      <xdr:colOff>238125</xdr:colOff>
      <xdr:row>39</xdr:row>
      <xdr:rowOff>84430</xdr:rowOff>
    </xdr:to>
    <xdr:sp macro="" textlink="">
      <xdr:nvSpPr>
        <xdr:cNvPr id="744" name="円/楕円 743"/>
        <xdr:cNvSpPr/>
      </xdr:nvSpPr>
      <xdr:spPr>
        <a:xfrm>
          <a:off x="221107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148393</xdr:rowOff>
    </xdr:from>
    <xdr:to>
      <xdr:col>31</xdr:col>
      <xdr:colOff>85725</xdr:colOff>
      <xdr:row>39</xdr:row>
      <xdr:rowOff>78543</xdr:rowOff>
    </xdr:to>
    <xdr:sp macro="" textlink="">
      <xdr:nvSpPr>
        <xdr:cNvPr id="746" name="円/楕円 745"/>
        <xdr:cNvSpPr/>
      </xdr:nvSpPr>
      <xdr:spPr>
        <a:xfrm>
          <a:off x="21272500" y="66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69670</xdr:rowOff>
    </xdr:from>
    <xdr:ext cx="378565" cy="259045"/>
    <xdr:sp macro="" textlink="">
      <xdr:nvSpPr>
        <xdr:cNvPr id="747" name="テキスト ボックス 746"/>
        <xdr:cNvSpPr txBox="1"/>
      </xdr:nvSpPr>
      <xdr:spPr>
        <a:xfrm>
          <a:off x="21134017" y="675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148813</xdr:rowOff>
    </xdr:from>
    <xdr:to>
      <xdr:col>29</xdr:col>
      <xdr:colOff>568325</xdr:colOff>
      <xdr:row>39</xdr:row>
      <xdr:rowOff>78963</xdr:rowOff>
    </xdr:to>
    <xdr:sp macro="" textlink="">
      <xdr:nvSpPr>
        <xdr:cNvPr id="748" name="円/楕円 747"/>
        <xdr:cNvSpPr/>
      </xdr:nvSpPr>
      <xdr:spPr>
        <a:xfrm>
          <a:off x="20383500" y="66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70090</xdr:rowOff>
    </xdr:from>
    <xdr:ext cx="378565" cy="259045"/>
    <xdr:sp macro="" textlink="">
      <xdr:nvSpPr>
        <xdr:cNvPr id="749" name="テキスト ボックス 748"/>
        <xdr:cNvSpPr txBox="1"/>
      </xdr:nvSpPr>
      <xdr:spPr>
        <a:xfrm>
          <a:off x="20245017" y="6756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91890</xdr:rowOff>
    </xdr:from>
    <xdr:to>
      <xdr:col>32</xdr:col>
      <xdr:colOff>187325</xdr:colOff>
      <xdr:row>59</xdr:row>
      <xdr:rowOff>93359</xdr:rowOff>
    </xdr:to>
    <xdr:cxnSp macro="">
      <xdr:nvCxnSpPr>
        <xdr:cNvPr id="784" name="直線コネクタ 783"/>
        <xdr:cNvCxnSpPr/>
      </xdr:nvCxnSpPr>
      <xdr:spPr>
        <a:xfrm flipV="1">
          <a:off x="21323300" y="10207440"/>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93001</xdr:rowOff>
    </xdr:from>
    <xdr:to>
      <xdr:col>31</xdr:col>
      <xdr:colOff>34925</xdr:colOff>
      <xdr:row>59</xdr:row>
      <xdr:rowOff>93359</xdr:rowOff>
    </xdr:to>
    <xdr:cxnSp macro="">
      <xdr:nvCxnSpPr>
        <xdr:cNvPr id="787" name="直線コネクタ 786"/>
        <xdr:cNvCxnSpPr/>
      </xdr:nvCxnSpPr>
      <xdr:spPr>
        <a:xfrm>
          <a:off x="20434300" y="1020855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93001</xdr:rowOff>
    </xdr:from>
    <xdr:to>
      <xdr:col>29</xdr:col>
      <xdr:colOff>517525</xdr:colOff>
      <xdr:row>59</xdr:row>
      <xdr:rowOff>94111</xdr:rowOff>
    </xdr:to>
    <xdr:cxnSp macro="">
      <xdr:nvCxnSpPr>
        <xdr:cNvPr id="790" name="直線コネクタ 789"/>
        <xdr:cNvCxnSpPr/>
      </xdr:nvCxnSpPr>
      <xdr:spPr>
        <a:xfrm flipV="1">
          <a:off x="19545300" y="1020855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93392</xdr:rowOff>
    </xdr:from>
    <xdr:to>
      <xdr:col>28</xdr:col>
      <xdr:colOff>314325</xdr:colOff>
      <xdr:row>59</xdr:row>
      <xdr:rowOff>94111</xdr:rowOff>
    </xdr:to>
    <xdr:cxnSp macro="">
      <xdr:nvCxnSpPr>
        <xdr:cNvPr id="793" name="直線コネクタ 792"/>
        <xdr:cNvCxnSpPr/>
      </xdr:nvCxnSpPr>
      <xdr:spPr>
        <a:xfrm>
          <a:off x="18656300" y="10208942"/>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41090</xdr:rowOff>
    </xdr:from>
    <xdr:to>
      <xdr:col>32</xdr:col>
      <xdr:colOff>238125</xdr:colOff>
      <xdr:row>59</xdr:row>
      <xdr:rowOff>142690</xdr:rowOff>
    </xdr:to>
    <xdr:sp macro="" textlink="">
      <xdr:nvSpPr>
        <xdr:cNvPr id="803" name="円/楕円 802"/>
        <xdr:cNvSpPr/>
      </xdr:nvSpPr>
      <xdr:spPr>
        <a:xfrm>
          <a:off x="22110700" y="101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127467</xdr:rowOff>
    </xdr:from>
    <xdr:ext cx="378565" cy="259045"/>
    <xdr:sp macro="" textlink="">
      <xdr:nvSpPr>
        <xdr:cNvPr id="804" name="貸付金該当値テキスト"/>
        <xdr:cNvSpPr txBox="1"/>
      </xdr:nvSpPr>
      <xdr:spPr>
        <a:xfrm>
          <a:off x="22212300" y="1007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42559</xdr:rowOff>
    </xdr:from>
    <xdr:to>
      <xdr:col>31</xdr:col>
      <xdr:colOff>85725</xdr:colOff>
      <xdr:row>59</xdr:row>
      <xdr:rowOff>144159</xdr:rowOff>
    </xdr:to>
    <xdr:sp macro="" textlink="">
      <xdr:nvSpPr>
        <xdr:cNvPr id="805" name="円/楕円 804"/>
        <xdr:cNvSpPr/>
      </xdr:nvSpPr>
      <xdr:spPr>
        <a:xfrm>
          <a:off x="21272500" y="101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135286</xdr:rowOff>
    </xdr:from>
    <xdr:ext cx="378565" cy="259045"/>
    <xdr:sp macro="" textlink="">
      <xdr:nvSpPr>
        <xdr:cNvPr id="806" name="テキスト ボックス 805"/>
        <xdr:cNvSpPr txBox="1"/>
      </xdr:nvSpPr>
      <xdr:spPr>
        <a:xfrm>
          <a:off x="21134017" y="10250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42201</xdr:rowOff>
    </xdr:from>
    <xdr:to>
      <xdr:col>29</xdr:col>
      <xdr:colOff>568325</xdr:colOff>
      <xdr:row>59</xdr:row>
      <xdr:rowOff>143801</xdr:rowOff>
    </xdr:to>
    <xdr:sp macro="" textlink="">
      <xdr:nvSpPr>
        <xdr:cNvPr id="807" name="円/楕円 806"/>
        <xdr:cNvSpPr/>
      </xdr:nvSpPr>
      <xdr:spPr>
        <a:xfrm>
          <a:off x="20383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134928</xdr:rowOff>
    </xdr:from>
    <xdr:ext cx="378565" cy="259045"/>
    <xdr:sp macro="" textlink="">
      <xdr:nvSpPr>
        <xdr:cNvPr id="808" name="テキスト ボックス 807"/>
        <xdr:cNvSpPr txBox="1"/>
      </xdr:nvSpPr>
      <xdr:spPr>
        <a:xfrm>
          <a:off x="20245017" y="1025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43311</xdr:rowOff>
    </xdr:from>
    <xdr:to>
      <xdr:col>28</xdr:col>
      <xdr:colOff>365125</xdr:colOff>
      <xdr:row>59</xdr:row>
      <xdr:rowOff>144911</xdr:rowOff>
    </xdr:to>
    <xdr:sp macro="" textlink="">
      <xdr:nvSpPr>
        <xdr:cNvPr id="809" name="円/楕円 808"/>
        <xdr:cNvSpPr/>
      </xdr:nvSpPr>
      <xdr:spPr>
        <a:xfrm>
          <a:off x="19494500" y="101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136038</xdr:rowOff>
    </xdr:from>
    <xdr:ext cx="378565" cy="259045"/>
    <xdr:sp macro="" textlink="">
      <xdr:nvSpPr>
        <xdr:cNvPr id="810" name="テキスト ボックス 809"/>
        <xdr:cNvSpPr txBox="1"/>
      </xdr:nvSpPr>
      <xdr:spPr>
        <a:xfrm>
          <a:off x="19356017" y="1025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42592</xdr:rowOff>
    </xdr:from>
    <xdr:to>
      <xdr:col>27</xdr:col>
      <xdr:colOff>161925</xdr:colOff>
      <xdr:row>59</xdr:row>
      <xdr:rowOff>144192</xdr:rowOff>
    </xdr:to>
    <xdr:sp macro="" textlink="">
      <xdr:nvSpPr>
        <xdr:cNvPr id="811" name="円/楕円 810"/>
        <xdr:cNvSpPr/>
      </xdr:nvSpPr>
      <xdr:spPr>
        <a:xfrm>
          <a:off x="18605500" y="10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135319</xdr:rowOff>
    </xdr:from>
    <xdr:ext cx="378565" cy="259045"/>
    <xdr:sp macro="" textlink="">
      <xdr:nvSpPr>
        <xdr:cNvPr id="812" name="テキスト ボックス 811"/>
        <xdr:cNvSpPr txBox="1"/>
      </xdr:nvSpPr>
      <xdr:spPr>
        <a:xfrm>
          <a:off x="18467017" y="1025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140043</xdr:rowOff>
    </xdr:from>
    <xdr:to>
      <xdr:col>32</xdr:col>
      <xdr:colOff>187325</xdr:colOff>
      <xdr:row>76</xdr:row>
      <xdr:rowOff>149938</xdr:rowOff>
    </xdr:to>
    <xdr:cxnSp macro="">
      <xdr:nvCxnSpPr>
        <xdr:cNvPr id="844" name="直線コネクタ 843"/>
        <xdr:cNvCxnSpPr/>
      </xdr:nvCxnSpPr>
      <xdr:spPr>
        <a:xfrm>
          <a:off x="21323300" y="13170243"/>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140043</xdr:rowOff>
    </xdr:from>
    <xdr:to>
      <xdr:col>31</xdr:col>
      <xdr:colOff>34925</xdr:colOff>
      <xdr:row>76</xdr:row>
      <xdr:rowOff>145121</xdr:rowOff>
    </xdr:to>
    <xdr:cxnSp macro="">
      <xdr:nvCxnSpPr>
        <xdr:cNvPr id="847" name="直線コネクタ 846"/>
        <xdr:cNvCxnSpPr/>
      </xdr:nvCxnSpPr>
      <xdr:spPr>
        <a:xfrm flipV="1">
          <a:off x="20434300" y="13170243"/>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20391</xdr:rowOff>
    </xdr:from>
    <xdr:ext cx="534377" cy="259045"/>
    <xdr:sp macro="" textlink="">
      <xdr:nvSpPr>
        <xdr:cNvPr id="849" name="テキスト ボックス 848"/>
        <xdr:cNvSpPr txBox="1"/>
      </xdr:nvSpPr>
      <xdr:spPr>
        <a:xfrm>
          <a:off x="21056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140370</xdr:rowOff>
    </xdr:from>
    <xdr:to>
      <xdr:col>29</xdr:col>
      <xdr:colOff>517525</xdr:colOff>
      <xdr:row>76</xdr:row>
      <xdr:rowOff>145121</xdr:rowOff>
    </xdr:to>
    <xdr:cxnSp macro="">
      <xdr:nvCxnSpPr>
        <xdr:cNvPr id="850" name="直線コネクタ 849"/>
        <xdr:cNvCxnSpPr/>
      </xdr:nvCxnSpPr>
      <xdr:spPr>
        <a:xfrm>
          <a:off x="19545300" y="13170570"/>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112370</xdr:rowOff>
    </xdr:from>
    <xdr:ext cx="534377" cy="259045"/>
    <xdr:sp macro="" textlink="">
      <xdr:nvSpPr>
        <xdr:cNvPr id="852" name="テキスト ボックス 851"/>
        <xdr:cNvSpPr txBox="1"/>
      </xdr:nvSpPr>
      <xdr:spPr>
        <a:xfrm>
          <a:off x="20167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101867</xdr:rowOff>
    </xdr:from>
    <xdr:to>
      <xdr:col>28</xdr:col>
      <xdr:colOff>314325</xdr:colOff>
      <xdr:row>76</xdr:row>
      <xdr:rowOff>140370</xdr:rowOff>
    </xdr:to>
    <xdr:cxnSp macro="">
      <xdr:nvCxnSpPr>
        <xdr:cNvPr id="853" name="直線コネクタ 852"/>
        <xdr:cNvCxnSpPr/>
      </xdr:nvCxnSpPr>
      <xdr:spPr>
        <a:xfrm>
          <a:off x="18656300" y="13132067"/>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134185</xdr:rowOff>
    </xdr:from>
    <xdr:ext cx="534377" cy="259045"/>
    <xdr:sp macro="" textlink="">
      <xdr:nvSpPr>
        <xdr:cNvPr id="855" name="テキスト ボックス 854"/>
        <xdr:cNvSpPr txBox="1"/>
      </xdr:nvSpPr>
      <xdr:spPr>
        <a:xfrm>
          <a:off x="19278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153045</xdr:rowOff>
    </xdr:from>
    <xdr:ext cx="534377" cy="259045"/>
    <xdr:sp macro="" textlink="">
      <xdr:nvSpPr>
        <xdr:cNvPr id="857" name="テキスト ボックス 856"/>
        <xdr:cNvSpPr txBox="1"/>
      </xdr:nvSpPr>
      <xdr:spPr>
        <a:xfrm>
          <a:off x="18389111" y="12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99138</xdr:rowOff>
    </xdr:from>
    <xdr:to>
      <xdr:col>32</xdr:col>
      <xdr:colOff>238125</xdr:colOff>
      <xdr:row>77</xdr:row>
      <xdr:rowOff>29288</xdr:rowOff>
    </xdr:to>
    <xdr:sp macro="" textlink="">
      <xdr:nvSpPr>
        <xdr:cNvPr id="863" name="円/楕円 862"/>
        <xdr:cNvSpPr/>
      </xdr:nvSpPr>
      <xdr:spPr>
        <a:xfrm>
          <a:off x="22110700" y="13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77565</xdr:rowOff>
    </xdr:from>
    <xdr:ext cx="534377" cy="259045"/>
    <xdr:sp macro="" textlink="">
      <xdr:nvSpPr>
        <xdr:cNvPr id="864" name="繰出金該当値テキスト"/>
        <xdr:cNvSpPr txBox="1"/>
      </xdr:nvSpPr>
      <xdr:spPr>
        <a:xfrm>
          <a:off x="22212300" y="131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89243</xdr:rowOff>
    </xdr:from>
    <xdr:to>
      <xdr:col>31</xdr:col>
      <xdr:colOff>85725</xdr:colOff>
      <xdr:row>77</xdr:row>
      <xdr:rowOff>19393</xdr:rowOff>
    </xdr:to>
    <xdr:sp macro="" textlink="">
      <xdr:nvSpPr>
        <xdr:cNvPr id="865" name="円/楕円 864"/>
        <xdr:cNvSpPr/>
      </xdr:nvSpPr>
      <xdr:spPr>
        <a:xfrm>
          <a:off x="21272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10520</xdr:rowOff>
    </xdr:from>
    <xdr:ext cx="534377" cy="259045"/>
    <xdr:sp macro="" textlink="">
      <xdr:nvSpPr>
        <xdr:cNvPr id="866" name="テキスト ボックス 865"/>
        <xdr:cNvSpPr txBox="1"/>
      </xdr:nvSpPr>
      <xdr:spPr>
        <a:xfrm>
          <a:off x="21056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94321</xdr:rowOff>
    </xdr:from>
    <xdr:to>
      <xdr:col>29</xdr:col>
      <xdr:colOff>568325</xdr:colOff>
      <xdr:row>77</xdr:row>
      <xdr:rowOff>24471</xdr:rowOff>
    </xdr:to>
    <xdr:sp macro="" textlink="">
      <xdr:nvSpPr>
        <xdr:cNvPr id="867" name="円/楕円 866"/>
        <xdr:cNvSpPr/>
      </xdr:nvSpPr>
      <xdr:spPr>
        <a:xfrm>
          <a:off x="20383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15598</xdr:rowOff>
    </xdr:from>
    <xdr:ext cx="534377" cy="259045"/>
    <xdr:sp macro="" textlink="">
      <xdr:nvSpPr>
        <xdr:cNvPr id="868" name="テキスト ボックス 867"/>
        <xdr:cNvSpPr txBox="1"/>
      </xdr:nvSpPr>
      <xdr:spPr>
        <a:xfrm>
          <a:off x="20167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89570</xdr:rowOff>
    </xdr:from>
    <xdr:to>
      <xdr:col>28</xdr:col>
      <xdr:colOff>365125</xdr:colOff>
      <xdr:row>77</xdr:row>
      <xdr:rowOff>19720</xdr:rowOff>
    </xdr:to>
    <xdr:sp macro="" textlink="">
      <xdr:nvSpPr>
        <xdr:cNvPr id="869" name="円/楕円 868"/>
        <xdr:cNvSpPr/>
      </xdr:nvSpPr>
      <xdr:spPr>
        <a:xfrm>
          <a:off x="19494500" y="131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10847</xdr:rowOff>
    </xdr:from>
    <xdr:ext cx="534377" cy="259045"/>
    <xdr:sp macro="" textlink="">
      <xdr:nvSpPr>
        <xdr:cNvPr id="870" name="テキスト ボックス 869"/>
        <xdr:cNvSpPr txBox="1"/>
      </xdr:nvSpPr>
      <xdr:spPr>
        <a:xfrm>
          <a:off x="19278111" y="132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51067</xdr:rowOff>
    </xdr:from>
    <xdr:to>
      <xdr:col>27</xdr:col>
      <xdr:colOff>161925</xdr:colOff>
      <xdr:row>76</xdr:row>
      <xdr:rowOff>152667</xdr:rowOff>
    </xdr:to>
    <xdr:sp macro="" textlink="">
      <xdr:nvSpPr>
        <xdr:cNvPr id="871" name="円/楕円 870"/>
        <xdr:cNvSpPr/>
      </xdr:nvSpPr>
      <xdr:spPr>
        <a:xfrm>
          <a:off x="18605500" y="130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143794</xdr:rowOff>
    </xdr:from>
    <xdr:ext cx="534377" cy="259045"/>
    <xdr:sp macro="" textlink="">
      <xdr:nvSpPr>
        <xdr:cNvPr id="872" name="テキスト ボックス 871"/>
        <xdr:cNvSpPr txBox="1"/>
      </xdr:nvSpPr>
      <xdr:spPr>
        <a:xfrm>
          <a:off x="18389111" y="131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447,719</a:t>
          </a:r>
          <a:r>
            <a:rPr kumimoji="1" lang="ja-JP" altLang="en-US" sz="1300">
              <a:latin typeface="ＭＳ Ｐゴシック"/>
            </a:rPr>
            <a:t>円となっている。主な構成項目である人件費は、住民一人当たり</a:t>
          </a:r>
          <a:r>
            <a:rPr kumimoji="1" lang="en-US" altLang="ja-JP" sz="1300">
              <a:latin typeface="ＭＳ Ｐゴシック"/>
            </a:rPr>
            <a:t>63,238</a:t>
          </a:r>
          <a:r>
            <a:rPr kumimoji="1" lang="ja-JP" altLang="en-US" sz="1300">
              <a:latin typeface="ＭＳ Ｐゴシック"/>
            </a:rPr>
            <a:t>円となっており、</a:t>
          </a:r>
          <a:r>
            <a:rPr kumimoji="1" lang="en-US" altLang="ja-JP" sz="1300">
              <a:latin typeface="ＭＳ Ｐゴシック"/>
            </a:rPr>
            <a:t>6</a:t>
          </a:r>
          <a:r>
            <a:rPr kumimoji="1" lang="ja-JP" altLang="en-US" sz="1300">
              <a:latin typeface="ＭＳ Ｐゴシック"/>
            </a:rPr>
            <a:t>万円代前半程度で推移しており、類似団体と比較して職員数が少ないことから類似団体平均よりも大幅に低くなっている。今後も定員適正化計画に基き、人件費の抑制に努めていく。</a:t>
          </a:r>
        </a:p>
        <a:p>
          <a:r>
            <a:rPr kumimoji="1" lang="ja-JP" altLang="en-US" sz="1300">
              <a:latin typeface="ＭＳ Ｐゴシック"/>
            </a:rPr>
            <a:t>　一方、物件費は住民一人当たり</a:t>
          </a:r>
          <a:r>
            <a:rPr kumimoji="1" lang="en-US" altLang="ja-JP" sz="1300">
              <a:latin typeface="ＭＳ Ｐゴシック"/>
            </a:rPr>
            <a:t>76,139</a:t>
          </a:r>
          <a:r>
            <a:rPr kumimoji="1" lang="ja-JP" altLang="en-US" sz="1300">
              <a:latin typeface="ＭＳ Ｐゴシック"/>
            </a:rPr>
            <a:t>円となっており、類似団体と比較して一人当たりコストが高い状況となっている。これは、市民交流センターや文化ホール等の施設が充実しており、指定管理委託料等の維持管理・運営経費が多いため、元々類似団体平均と比較して高止まりの傾向にあるが、平成</a:t>
          </a:r>
          <a:r>
            <a:rPr kumimoji="1" lang="en-US" altLang="ja-JP" sz="1300">
              <a:latin typeface="ＭＳ Ｐゴシック"/>
            </a:rPr>
            <a:t>26</a:t>
          </a:r>
          <a:r>
            <a:rPr kumimoji="1" lang="ja-JP" altLang="en-US" sz="1300">
              <a:latin typeface="ＭＳ Ｐゴシック"/>
            </a:rPr>
            <a:t>年度から行ってる情報システムの入替により、平成</a:t>
          </a:r>
          <a:r>
            <a:rPr kumimoji="1" lang="en-US" altLang="ja-JP" sz="1300">
              <a:latin typeface="ＭＳ Ｐゴシック"/>
            </a:rPr>
            <a:t>26</a:t>
          </a:r>
          <a:r>
            <a:rPr kumimoji="1" lang="ja-JP" altLang="en-US" sz="1300">
              <a:latin typeface="ＭＳ Ｐゴシック"/>
            </a:rPr>
            <a:t>年度から増加傾向で推移している。引き続き、「行政経費のコスト縮減に向けた行動指針」に基づき、職員が高いコスト意識を持って経常的経費の節減・効率化により支出削減に努めていく。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山梨県韮崎市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30,298
29,832
143.69
14,143,797
13,565,008
428,796
8,173,319
17,062,370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64262</xdr:rowOff>
    </xdr:from>
    <xdr:to>
      <xdr:col>6</xdr:col>
      <xdr:colOff>511175</xdr:colOff>
      <xdr:row>35</xdr:row>
      <xdr:rowOff>111506</xdr:rowOff>
    </xdr:to>
    <xdr:cxnSp macro="">
      <xdr:nvCxnSpPr>
        <xdr:cNvPr id="61" name="直線コネクタ 60"/>
        <xdr:cNvCxnSpPr/>
      </xdr:nvCxnSpPr>
      <xdr:spPr>
        <a:xfrm>
          <a:off x="3797300" y="6065012"/>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64262</xdr:rowOff>
    </xdr:from>
    <xdr:to>
      <xdr:col>5</xdr:col>
      <xdr:colOff>358775</xdr:colOff>
      <xdr:row>35</xdr:row>
      <xdr:rowOff>72453</xdr:rowOff>
    </xdr:to>
    <xdr:cxnSp macro="">
      <xdr:nvCxnSpPr>
        <xdr:cNvPr id="64" name="直線コネクタ 63"/>
        <xdr:cNvCxnSpPr/>
      </xdr:nvCxnSpPr>
      <xdr:spPr>
        <a:xfrm flipV="1">
          <a:off x="2908300" y="606501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72453</xdr:rowOff>
    </xdr:from>
    <xdr:to>
      <xdr:col>4</xdr:col>
      <xdr:colOff>155575</xdr:colOff>
      <xdr:row>35</xdr:row>
      <xdr:rowOff>126936</xdr:rowOff>
    </xdr:to>
    <xdr:cxnSp macro="">
      <xdr:nvCxnSpPr>
        <xdr:cNvPr id="67" name="直線コネクタ 66"/>
        <xdr:cNvCxnSpPr/>
      </xdr:nvCxnSpPr>
      <xdr:spPr>
        <a:xfrm flipV="1">
          <a:off x="2019300" y="607320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45974</xdr:rowOff>
    </xdr:from>
    <xdr:to>
      <xdr:col>2</xdr:col>
      <xdr:colOff>638175</xdr:colOff>
      <xdr:row>35</xdr:row>
      <xdr:rowOff>126936</xdr:rowOff>
    </xdr:to>
    <xdr:cxnSp macro="">
      <xdr:nvCxnSpPr>
        <xdr:cNvPr id="70" name="直線コネクタ 69"/>
        <xdr:cNvCxnSpPr/>
      </xdr:nvCxnSpPr>
      <xdr:spPr>
        <a:xfrm>
          <a:off x="1130300" y="6046724"/>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60706</xdr:rowOff>
    </xdr:from>
    <xdr:to>
      <xdr:col>6</xdr:col>
      <xdr:colOff>561975</xdr:colOff>
      <xdr:row>35</xdr:row>
      <xdr:rowOff>162306</xdr:rowOff>
    </xdr:to>
    <xdr:sp macro="" textlink="">
      <xdr:nvSpPr>
        <xdr:cNvPr id="80" name="円/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83583</xdr:rowOff>
    </xdr:from>
    <xdr:ext cx="469744" cy="259045"/>
    <xdr:sp macro="" textlink="">
      <xdr:nvSpPr>
        <xdr:cNvPr id="81" name="議会費該当値テキスト"/>
        <xdr:cNvSpPr txBox="1"/>
      </xdr:nvSpPr>
      <xdr:spPr>
        <a:xfrm>
          <a:off x="4686300"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xdr:rowOff>
    </xdr:from>
    <xdr:to>
      <xdr:col>5</xdr:col>
      <xdr:colOff>409575</xdr:colOff>
      <xdr:row>35</xdr:row>
      <xdr:rowOff>115062</xdr:rowOff>
    </xdr:to>
    <xdr:sp macro="" textlink="">
      <xdr:nvSpPr>
        <xdr:cNvPr id="82" name="円/楕円 81"/>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131589</xdr:rowOff>
    </xdr:from>
    <xdr:ext cx="469744" cy="259045"/>
    <xdr:sp macro="" textlink="">
      <xdr:nvSpPr>
        <xdr:cNvPr id="83" name="テキスト ボックス 82"/>
        <xdr:cNvSpPr txBox="1"/>
      </xdr:nvSpPr>
      <xdr:spPr>
        <a:xfrm>
          <a:off x="3562427"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21653</xdr:rowOff>
    </xdr:from>
    <xdr:to>
      <xdr:col>4</xdr:col>
      <xdr:colOff>206375</xdr:colOff>
      <xdr:row>35</xdr:row>
      <xdr:rowOff>123253</xdr:rowOff>
    </xdr:to>
    <xdr:sp macro="" textlink="">
      <xdr:nvSpPr>
        <xdr:cNvPr id="84" name="円/楕円 83"/>
        <xdr:cNvSpPr/>
      </xdr:nvSpPr>
      <xdr:spPr>
        <a:xfrm>
          <a:off x="2857500" y="60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139780</xdr:rowOff>
    </xdr:from>
    <xdr:ext cx="469744" cy="259045"/>
    <xdr:sp macro="" textlink="">
      <xdr:nvSpPr>
        <xdr:cNvPr id="85" name="テキスト ボックス 84"/>
        <xdr:cNvSpPr txBox="1"/>
      </xdr:nvSpPr>
      <xdr:spPr>
        <a:xfrm>
          <a:off x="2673427" y="579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76136</xdr:rowOff>
    </xdr:from>
    <xdr:to>
      <xdr:col>3</xdr:col>
      <xdr:colOff>3175</xdr:colOff>
      <xdr:row>36</xdr:row>
      <xdr:rowOff>6286</xdr:rowOff>
    </xdr:to>
    <xdr:sp macro="" textlink="">
      <xdr:nvSpPr>
        <xdr:cNvPr id="86" name="円/楕円 85"/>
        <xdr:cNvSpPr/>
      </xdr:nvSpPr>
      <xdr:spPr>
        <a:xfrm>
          <a:off x="1968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22813</xdr:rowOff>
    </xdr:from>
    <xdr:ext cx="469744" cy="259045"/>
    <xdr:sp macro="" textlink="">
      <xdr:nvSpPr>
        <xdr:cNvPr id="87" name="テキスト ボックス 86"/>
        <xdr:cNvSpPr txBox="1"/>
      </xdr:nvSpPr>
      <xdr:spPr>
        <a:xfrm>
          <a:off x="1784427" y="585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166624</xdr:rowOff>
    </xdr:from>
    <xdr:to>
      <xdr:col>1</xdr:col>
      <xdr:colOff>485775</xdr:colOff>
      <xdr:row>35</xdr:row>
      <xdr:rowOff>96774</xdr:rowOff>
    </xdr:to>
    <xdr:sp macro="" textlink="">
      <xdr:nvSpPr>
        <xdr:cNvPr id="88" name="円/楕円 87"/>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113301</xdr:rowOff>
    </xdr:from>
    <xdr:ext cx="469744" cy="259045"/>
    <xdr:sp macro="" textlink="">
      <xdr:nvSpPr>
        <xdr:cNvPr id="89" name="テキスト ボックス 88"/>
        <xdr:cNvSpPr txBox="1"/>
      </xdr:nvSpPr>
      <xdr:spPr>
        <a:xfrm>
          <a:off x="895427"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1512</xdr:rowOff>
    </xdr:from>
    <xdr:to>
      <xdr:col>6</xdr:col>
      <xdr:colOff>511175</xdr:colOff>
      <xdr:row>57</xdr:row>
      <xdr:rowOff>12329</xdr:rowOff>
    </xdr:to>
    <xdr:cxnSp macro="">
      <xdr:nvCxnSpPr>
        <xdr:cNvPr id="116" name="直線コネクタ 115"/>
        <xdr:cNvCxnSpPr/>
      </xdr:nvCxnSpPr>
      <xdr:spPr>
        <a:xfrm flipV="1">
          <a:off x="3797300" y="9774162"/>
          <a:ext cx="838200" cy="1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12329</xdr:rowOff>
    </xdr:from>
    <xdr:to>
      <xdr:col>5</xdr:col>
      <xdr:colOff>358775</xdr:colOff>
      <xdr:row>57</xdr:row>
      <xdr:rowOff>44904</xdr:rowOff>
    </xdr:to>
    <xdr:cxnSp macro="">
      <xdr:nvCxnSpPr>
        <xdr:cNvPr id="119" name="直線コネクタ 118"/>
        <xdr:cNvCxnSpPr/>
      </xdr:nvCxnSpPr>
      <xdr:spPr>
        <a:xfrm flipV="1">
          <a:off x="2908300" y="978497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44904</xdr:rowOff>
    </xdr:from>
    <xdr:to>
      <xdr:col>4</xdr:col>
      <xdr:colOff>155575</xdr:colOff>
      <xdr:row>57</xdr:row>
      <xdr:rowOff>74092</xdr:rowOff>
    </xdr:to>
    <xdr:cxnSp macro="">
      <xdr:nvCxnSpPr>
        <xdr:cNvPr id="122" name="直線コネクタ 121"/>
        <xdr:cNvCxnSpPr/>
      </xdr:nvCxnSpPr>
      <xdr:spPr>
        <a:xfrm flipV="1">
          <a:off x="2019300" y="9817554"/>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157952</xdr:rowOff>
    </xdr:from>
    <xdr:to>
      <xdr:col>2</xdr:col>
      <xdr:colOff>638175</xdr:colOff>
      <xdr:row>57</xdr:row>
      <xdr:rowOff>74092</xdr:rowOff>
    </xdr:to>
    <xdr:cxnSp macro="">
      <xdr:nvCxnSpPr>
        <xdr:cNvPr id="125" name="直線コネクタ 124"/>
        <xdr:cNvCxnSpPr/>
      </xdr:nvCxnSpPr>
      <xdr:spPr>
        <a:xfrm>
          <a:off x="1130300" y="9759152"/>
          <a:ext cx="889000" cy="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122162</xdr:rowOff>
    </xdr:from>
    <xdr:to>
      <xdr:col>6</xdr:col>
      <xdr:colOff>561975</xdr:colOff>
      <xdr:row>57</xdr:row>
      <xdr:rowOff>52312</xdr:rowOff>
    </xdr:to>
    <xdr:sp macro="" textlink="">
      <xdr:nvSpPr>
        <xdr:cNvPr id="135" name="円/楕円 134"/>
        <xdr:cNvSpPr/>
      </xdr:nvSpPr>
      <xdr:spPr>
        <a:xfrm>
          <a:off x="45847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100589</xdr:rowOff>
    </xdr:from>
    <xdr:ext cx="534377" cy="259045"/>
    <xdr:sp macro="" textlink="">
      <xdr:nvSpPr>
        <xdr:cNvPr id="136" name="総務費該当値テキスト"/>
        <xdr:cNvSpPr txBox="1"/>
      </xdr:nvSpPr>
      <xdr:spPr>
        <a:xfrm>
          <a:off x="4686300" y="97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132979</xdr:rowOff>
    </xdr:from>
    <xdr:to>
      <xdr:col>5</xdr:col>
      <xdr:colOff>409575</xdr:colOff>
      <xdr:row>57</xdr:row>
      <xdr:rowOff>63129</xdr:rowOff>
    </xdr:to>
    <xdr:sp macro="" textlink="">
      <xdr:nvSpPr>
        <xdr:cNvPr id="137" name="円/楕円 136"/>
        <xdr:cNvSpPr/>
      </xdr:nvSpPr>
      <xdr:spPr>
        <a:xfrm>
          <a:off x="3746500" y="97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54256</xdr:rowOff>
    </xdr:from>
    <xdr:ext cx="534377" cy="259045"/>
    <xdr:sp macro="" textlink="">
      <xdr:nvSpPr>
        <xdr:cNvPr id="138" name="テキスト ボックス 137"/>
        <xdr:cNvSpPr txBox="1"/>
      </xdr:nvSpPr>
      <xdr:spPr>
        <a:xfrm>
          <a:off x="3530111" y="98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165554</xdr:rowOff>
    </xdr:from>
    <xdr:to>
      <xdr:col>4</xdr:col>
      <xdr:colOff>206375</xdr:colOff>
      <xdr:row>57</xdr:row>
      <xdr:rowOff>95704</xdr:rowOff>
    </xdr:to>
    <xdr:sp macro="" textlink="">
      <xdr:nvSpPr>
        <xdr:cNvPr id="139" name="円/楕円 138"/>
        <xdr:cNvSpPr/>
      </xdr:nvSpPr>
      <xdr:spPr>
        <a:xfrm>
          <a:off x="2857500" y="97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86831</xdr:rowOff>
    </xdr:from>
    <xdr:ext cx="534377" cy="259045"/>
    <xdr:sp macro="" textlink="">
      <xdr:nvSpPr>
        <xdr:cNvPr id="140" name="テキスト ボックス 139"/>
        <xdr:cNvSpPr txBox="1"/>
      </xdr:nvSpPr>
      <xdr:spPr>
        <a:xfrm>
          <a:off x="2641111" y="98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23292</xdr:rowOff>
    </xdr:from>
    <xdr:to>
      <xdr:col>3</xdr:col>
      <xdr:colOff>3175</xdr:colOff>
      <xdr:row>57</xdr:row>
      <xdr:rowOff>124892</xdr:rowOff>
    </xdr:to>
    <xdr:sp macro="" textlink="">
      <xdr:nvSpPr>
        <xdr:cNvPr id="141" name="円/楕円 140"/>
        <xdr:cNvSpPr/>
      </xdr:nvSpPr>
      <xdr:spPr>
        <a:xfrm>
          <a:off x="1968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116019</xdr:rowOff>
    </xdr:from>
    <xdr:ext cx="534377" cy="259045"/>
    <xdr:sp macro="" textlink="">
      <xdr:nvSpPr>
        <xdr:cNvPr id="142" name="テキスト ボックス 141"/>
        <xdr:cNvSpPr txBox="1"/>
      </xdr:nvSpPr>
      <xdr:spPr>
        <a:xfrm>
          <a:off x="1752111" y="9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107152</xdr:rowOff>
    </xdr:from>
    <xdr:to>
      <xdr:col>1</xdr:col>
      <xdr:colOff>485775</xdr:colOff>
      <xdr:row>57</xdr:row>
      <xdr:rowOff>37302</xdr:rowOff>
    </xdr:to>
    <xdr:sp macro="" textlink="">
      <xdr:nvSpPr>
        <xdr:cNvPr id="143" name="円/楕円 142"/>
        <xdr:cNvSpPr/>
      </xdr:nvSpPr>
      <xdr:spPr>
        <a:xfrm>
          <a:off x="1079500" y="97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28429</xdr:rowOff>
    </xdr:from>
    <xdr:ext cx="534377" cy="259045"/>
    <xdr:sp macro="" textlink="">
      <xdr:nvSpPr>
        <xdr:cNvPr id="144" name="テキスト ボックス 143"/>
        <xdr:cNvSpPr txBox="1"/>
      </xdr:nvSpPr>
      <xdr:spPr>
        <a:xfrm>
          <a:off x="863111" y="98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147234</xdr:rowOff>
    </xdr:from>
    <xdr:to>
      <xdr:col>6</xdr:col>
      <xdr:colOff>511175</xdr:colOff>
      <xdr:row>77</xdr:row>
      <xdr:rowOff>169002</xdr:rowOff>
    </xdr:to>
    <xdr:cxnSp macro="">
      <xdr:nvCxnSpPr>
        <xdr:cNvPr id="172" name="直線コネクタ 171"/>
        <xdr:cNvCxnSpPr/>
      </xdr:nvCxnSpPr>
      <xdr:spPr>
        <a:xfrm flipV="1">
          <a:off x="3797300" y="13348884"/>
          <a:ext cx="8382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90218</xdr:rowOff>
    </xdr:from>
    <xdr:to>
      <xdr:col>5</xdr:col>
      <xdr:colOff>358775</xdr:colOff>
      <xdr:row>77</xdr:row>
      <xdr:rowOff>169002</xdr:rowOff>
    </xdr:to>
    <xdr:cxnSp macro="">
      <xdr:nvCxnSpPr>
        <xdr:cNvPr id="175" name="直線コネクタ 174"/>
        <xdr:cNvCxnSpPr/>
      </xdr:nvCxnSpPr>
      <xdr:spPr>
        <a:xfrm>
          <a:off x="2908300" y="13291868"/>
          <a:ext cx="889000" cy="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90218</xdr:rowOff>
    </xdr:from>
    <xdr:to>
      <xdr:col>4</xdr:col>
      <xdr:colOff>155575</xdr:colOff>
      <xdr:row>78</xdr:row>
      <xdr:rowOff>32542</xdr:rowOff>
    </xdr:to>
    <xdr:cxnSp macro="">
      <xdr:nvCxnSpPr>
        <xdr:cNvPr id="178" name="直線コネクタ 177"/>
        <xdr:cNvCxnSpPr/>
      </xdr:nvCxnSpPr>
      <xdr:spPr>
        <a:xfrm flipV="1">
          <a:off x="2019300" y="13291868"/>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145378</xdr:rowOff>
    </xdr:from>
    <xdr:ext cx="599010" cy="259045"/>
    <xdr:sp macro="" textlink="">
      <xdr:nvSpPr>
        <xdr:cNvPr id="180" name="テキスト ボックス 179"/>
        <xdr:cNvSpPr txBox="1"/>
      </xdr:nvSpPr>
      <xdr:spPr>
        <a:xfrm>
          <a:off x="2608794" y="130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32542</xdr:rowOff>
    </xdr:from>
    <xdr:to>
      <xdr:col>2</xdr:col>
      <xdr:colOff>638175</xdr:colOff>
      <xdr:row>78</xdr:row>
      <xdr:rowOff>50614</xdr:rowOff>
    </xdr:to>
    <xdr:cxnSp macro="">
      <xdr:nvCxnSpPr>
        <xdr:cNvPr id="181" name="直線コネクタ 180"/>
        <xdr:cNvCxnSpPr/>
      </xdr:nvCxnSpPr>
      <xdr:spPr>
        <a:xfrm flipV="1">
          <a:off x="1130300" y="13405642"/>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46015</xdr:rowOff>
    </xdr:from>
    <xdr:ext cx="599010" cy="259045"/>
    <xdr:sp macro="" textlink="">
      <xdr:nvSpPr>
        <xdr:cNvPr id="185" name="テキスト ボックス 184"/>
        <xdr:cNvSpPr txBox="1"/>
      </xdr:nvSpPr>
      <xdr:spPr>
        <a:xfrm>
          <a:off x="830794" y="130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96434</xdr:rowOff>
    </xdr:from>
    <xdr:to>
      <xdr:col>6</xdr:col>
      <xdr:colOff>561975</xdr:colOff>
      <xdr:row>78</xdr:row>
      <xdr:rowOff>26584</xdr:rowOff>
    </xdr:to>
    <xdr:sp macro="" textlink="">
      <xdr:nvSpPr>
        <xdr:cNvPr id="191" name="円/楕円 190"/>
        <xdr:cNvSpPr/>
      </xdr:nvSpPr>
      <xdr:spPr>
        <a:xfrm>
          <a:off x="4584700" y="132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11361</xdr:rowOff>
    </xdr:from>
    <xdr:ext cx="599010" cy="259045"/>
    <xdr:sp macro="" textlink="">
      <xdr:nvSpPr>
        <xdr:cNvPr id="192" name="民生費該当値テキスト"/>
        <xdr:cNvSpPr txBox="1"/>
      </xdr:nvSpPr>
      <xdr:spPr>
        <a:xfrm>
          <a:off x="4686300" y="1321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118202</xdr:rowOff>
    </xdr:from>
    <xdr:to>
      <xdr:col>5</xdr:col>
      <xdr:colOff>409575</xdr:colOff>
      <xdr:row>78</xdr:row>
      <xdr:rowOff>48352</xdr:rowOff>
    </xdr:to>
    <xdr:sp macro="" textlink="">
      <xdr:nvSpPr>
        <xdr:cNvPr id="193" name="円/楕円 192"/>
        <xdr:cNvSpPr/>
      </xdr:nvSpPr>
      <xdr:spPr>
        <a:xfrm>
          <a:off x="3746500" y="133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39479</xdr:rowOff>
    </xdr:from>
    <xdr:ext cx="599010" cy="259045"/>
    <xdr:sp macro="" textlink="">
      <xdr:nvSpPr>
        <xdr:cNvPr id="194" name="テキスト ボックス 193"/>
        <xdr:cNvSpPr txBox="1"/>
      </xdr:nvSpPr>
      <xdr:spPr>
        <a:xfrm>
          <a:off x="3497794" y="134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39418</xdr:rowOff>
    </xdr:from>
    <xdr:to>
      <xdr:col>4</xdr:col>
      <xdr:colOff>206375</xdr:colOff>
      <xdr:row>77</xdr:row>
      <xdr:rowOff>141018</xdr:rowOff>
    </xdr:to>
    <xdr:sp macro="" textlink="">
      <xdr:nvSpPr>
        <xdr:cNvPr id="195" name="円/楕円 194"/>
        <xdr:cNvSpPr/>
      </xdr:nvSpPr>
      <xdr:spPr>
        <a:xfrm>
          <a:off x="2857500" y="132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132145</xdr:rowOff>
    </xdr:from>
    <xdr:ext cx="599010" cy="259045"/>
    <xdr:sp macro="" textlink="">
      <xdr:nvSpPr>
        <xdr:cNvPr id="196" name="テキスト ボックス 195"/>
        <xdr:cNvSpPr txBox="1"/>
      </xdr:nvSpPr>
      <xdr:spPr>
        <a:xfrm>
          <a:off x="2608794" y="1333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153192</xdr:rowOff>
    </xdr:from>
    <xdr:to>
      <xdr:col>3</xdr:col>
      <xdr:colOff>3175</xdr:colOff>
      <xdr:row>78</xdr:row>
      <xdr:rowOff>83342</xdr:rowOff>
    </xdr:to>
    <xdr:sp macro="" textlink="">
      <xdr:nvSpPr>
        <xdr:cNvPr id="197" name="円/楕円 196"/>
        <xdr:cNvSpPr/>
      </xdr:nvSpPr>
      <xdr:spPr>
        <a:xfrm>
          <a:off x="1968500" y="133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74469</xdr:rowOff>
    </xdr:from>
    <xdr:ext cx="599010" cy="259045"/>
    <xdr:sp macro="" textlink="">
      <xdr:nvSpPr>
        <xdr:cNvPr id="198" name="テキスト ボックス 197"/>
        <xdr:cNvSpPr txBox="1"/>
      </xdr:nvSpPr>
      <xdr:spPr>
        <a:xfrm>
          <a:off x="1719794" y="134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171264</xdr:rowOff>
    </xdr:from>
    <xdr:to>
      <xdr:col>1</xdr:col>
      <xdr:colOff>485775</xdr:colOff>
      <xdr:row>78</xdr:row>
      <xdr:rowOff>101414</xdr:rowOff>
    </xdr:to>
    <xdr:sp macro="" textlink="">
      <xdr:nvSpPr>
        <xdr:cNvPr id="199" name="円/楕円 198"/>
        <xdr:cNvSpPr/>
      </xdr:nvSpPr>
      <xdr:spPr>
        <a:xfrm>
          <a:off x="1079500" y="133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92541</xdr:rowOff>
    </xdr:from>
    <xdr:ext cx="599010" cy="259045"/>
    <xdr:sp macro="" textlink="">
      <xdr:nvSpPr>
        <xdr:cNvPr id="200" name="テキスト ボックス 199"/>
        <xdr:cNvSpPr txBox="1"/>
      </xdr:nvSpPr>
      <xdr:spPr>
        <a:xfrm>
          <a:off x="830794" y="1346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49643</xdr:rowOff>
    </xdr:from>
    <xdr:to>
      <xdr:col>6</xdr:col>
      <xdr:colOff>511175</xdr:colOff>
      <xdr:row>96</xdr:row>
      <xdr:rowOff>57821</xdr:rowOff>
    </xdr:to>
    <xdr:cxnSp macro="">
      <xdr:nvCxnSpPr>
        <xdr:cNvPr id="225" name="直線コネクタ 224"/>
        <xdr:cNvCxnSpPr/>
      </xdr:nvCxnSpPr>
      <xdr:spPr>
        <a:xfrm>
          <a:off x="3797300" y="16508843"/>
          <a:ext cx="8382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42962</xdr:rowOff>
    </xdr:from>
    <xdr:to>
      <xdr:col>5</xdr:col>
      <xdr:colOff>358775</xdr:colOff>
      <xdr:row>96</xdr:row>
      <xdr:rowOff>49643</xdr:rowOff>
    </xdr:to>
    <xdr:cxnSp macro="">
      <xdr:nvCxnSpPr>
        <xdr:cNvPr id="228" name="直線コネクタ 227"/>
        <xdr:cNvCxnSpPr/>
      </xdr:nvCxnSpPr>
      <xdr:spPr>
        <a:xfrm>
          <a:off x="2908300" y="16502162"/>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42962</xdr:rowOff>
    </xdr:from>
    <xdr:to>
      <xdr:col>4</xdr:col>
      <xdr:colOff>155575</xdr:colOff>
      <xdr:row>96</xdr:row>
      <xdr:rowOff>69435</xdr:rowOff>
    </xdr:to>
    <xdr:cxnSp macro="">
      <xdr:nvCxnSpPr>
        <xdr:cNvPr id="231" name="直線コネクタ 230"/>
        <xdr:cNvCxnSpPr/>
      </xdr:nvCxnSpPr>
      <xdr:spPr>
        <a:xfrm flipV="1">
          <a:off x="2019300" y="16502162"/>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69309</xdr:rowOff>
    </xdr:from>
    <xdr:to>
      <xdr:col>2</xdr:col>
      <xdr:colOff>638175</xdr:colOff>
      <xdr:row>96</xdr:row>
      <xdr:rowOff>69435</xdr:rowOff>
    </xdr:to>
    <xdr:cxnSp macro="">
      <xdr:nvCxnSpPr>
        <xdr:cNvPr id="234" name="直線コネクタ 233"/>
        <xdr:cNvCxnSpPr/>
      </xdr:nvCxnSpPr>
      <xdr:spPr>
        <a:xfrm>
          <a:off x="1130300" y="16528509"/>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7021</xdr:rowOff>
    </xdr:from>
    <xdr:to>
      <xdr:col>6</xdr:col>
      <xdr:colOff>561975</xdr:colOff>
      <xdr:row>96</xdr:row>
      <xdr:rowOff>108621</xdr:rowOff>
    </xdr:to>
    <xdr:sp macro="" textlink="">
      <xdr:nvSpPr>
        <xdr:cNvPr id="244" name="円/楕円 243"/>
        <xdr:cNvSpPr/>
      </xdr:nvSpPr>
      <xdr:spPr>
        <a:xfrm>
          <a:off x="4584700" y="1646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29898</xdr:rowOff>
    </xdr:from>
    <xdr:ext cx="534377" cy="259045"/>
    <xdr:sp macro="" textlink="">
      <xdr:nvSpPr>
        <xdr:cNvPr id="245" name="衛生費該当値テキスト"/>
        <xdr:cNvSpPr txBox="1"/>
      </xdr:nvSpPr>
      <xdr:spPr>
        <a:xfrm>
          <a:off x="4686300" y="163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54,327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170293</xdr:rowOff>
    </xdr:from>
    <xdr:to>
      <xdr:col>5</xdr:col>
      <xdr:colOff>409575</xdr:colOff>
      <xdr:row>96</xdr:row>
      <xdr:rowOff>100443</xdr:rowOff>
    </xdr:to>
    <xdr:sp macro="" textlink="">
      <xdr:nvSpPr>
        <xdr:cNvPr id="246" name="円/楕円 245"/>
        <xdr:cNvSpPr/>
      </xdr:nvSpPr>
      <xdr:spPr>
        <a:xfrm>
          <a:off x="3746500" y="164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116970</xdr:rowOff>
    </xdr:from>
    <xdr:ext cx="534377" cy="259045"/>
    <xdr:sp macro="" textlink="">
      <xdr:nvSpPr>
        <xdr:cNvPr id="247" name="テキスト ボックス 246"/>
        <xdr:cNvSpPr txBox="1"/>
      </xdr:nvSpPr>
      <xdr:spPr>
        <a:xfrm>
          <a:off x="3530111" y="162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163612</xdr:rowOff>
    </xdr:from>
    <xdr:to>
      <xdr:col>4</xdr:col>
      <xdr:colOff>206375</xdr:colOff>
      <xdr:row>96</xdr:row>
      <xdr:rowOff>93762</xdr:rowOff>
    </xdr:to>
    <xdr:sp macro="" textlink="">
      <xdr:nvSpPr>
        <xdr:cNvPr id="248" name="円/楕円 247"/>
        <xdr:cNvSpPr/>
      </xdr:nvSpPr>
      <xdr:spPr>
        <a:xfrm>
          <a:off x="2857500" y="164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110289</xdr:rowOff>
    </xdr:from>
    <xdr:ext cx="534377" cy="259045"/>
    <xdr:sp macro="" textlink="">
      <xdr:nvSpPr>
        <xdr:cNvPr id="249" name="テキスト ボックス 248"/>
        <xdr:cNvSpPr txBox="1"/>
      </xdr:nvSpPr>
      <xdr:spPr>
        <a:xfrm>
          <a:off x="2641111" y="162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18635</xdr:rowOff>
    </xdr:from>
    <xdr:to>
      <xdr:col>3</xdr:col>
      <xdr:colOff>3175</xdr:colOff>
      <xdr:row>96</xdr:row>
      <xdr:rowOff>120235</xdr:rowOff>
    </xdr:to>
    <xdr:sp macro="" textlink="">
      <xdr:nvSpPr>
        <xdr:cNvPr id="250" name="円/楕円 249"/>
        <xdr:cNvSpPr/>
      </xdr:nvSpPr>
      <xdr:spPr>
        <a:xfrm>
          <a:off x="1968500" y="164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136762</xdr:rowOff>
    </xdr:from>
    <xdr:ext cx="534377" cy="259045"/>
    <xdr:sp macro="" textlink="">
      <xdr:nvSpPr>
        <xdr:cNvPr id="251" name="テキスト ボックス 250"/>
        <xdr:cNvSpPr txBox="1"/>
      </xdr:nvSpPr>
      <xdr:spPr>
        <a:xfrm>
          <a:off x="1752111" y="162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18509</xdr:rowOff>
    </xdr:from>
    <xdr:to>
      <xdr:col>1</xdr:col>
      <xdr:colOff>485775</xdr:colOff>
      <xdr:row>96</xdr:row>
      <xdr:rowOff>120109</xdr:rowOff>
    </xdr:to>
    <xdr:sp macro="" textlink="">
      <xdr:nvSpPr>
        <xdr:cNvPr id="252" name="円/楕円 251"/>
        <xdr:cNvSpPr/>
      </xdr:nvSpPr>
      <xdr:spPr>
        <a:xfrm>
          <a:off x="1079500" y="164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136636</xdr:rowOff>
    </xdr:from>
    <xdr:ext cx="534377" cy="259045"/>
    <xdr:sp macro="" textlink="">
      <xdr:nvSpPr>
        <xdr:cNvPr id="253" name="テキスト ボックス 252"/>
        <xdr:cNvSpPr txBox="1"/>
      </xdr:nvSpPr>
      <xdr:spPr>
        <a:xfrm>
          <a:off x="863111" y="162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87775</xdr:rowOff>
    </xdr:from>
    <xdr:to>
      <xdr:col>15</xdr:col>
      <xdr:colOff>180975</xdr:colOff>
      <xdr:row>38</xdr:row>
      <xdr:rowOff>128923</xdr:rowOff>
    </xdr:to>
    <xdr:cxnSp macro="">
      <xdr:nvCxnSpPr>
        <xdr:cNvPr id="284" name="直線コネクタ 283"/>
        <xdr:cNvCxnSpPr/>
      </xdr:nvCxnSpPr>
      <xdr:spPr>
        <a:xfrm>
          <a:off x="9639300" y="660287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3193</xdr:rowOff>
    </xdr:from>
    <xdr:to>
      <xdr:col>14</xdr:col>
      <xdr:colOff>28575</xdr:colOff>
      <xdr:row>38</xdr:row>
      <xdr:rowOff>87775</xdr:rowOff>
    </xdr:to>
    <xdr:cxnSp macro="">
      <xdr:nvCxnSpPr>
        <xdr:cNvPr id="287" name="直線コネクタ 286"/>
        <xdr:cNvCxnSpPr/>
      </xdr:nvCxnSpPr>
      <xdr:spPr>
        <a:xfrm>
          <a:off x="8750300" y="651829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48913</xdr:rowOff>
    </xdr:from>
    <xdr:to>
      <xdr:col>12</xdr:col>
      <xdr:colOff>511175</xdr:colOff>
      <xdr:row>38</xdr:row>
      <xdr:rowOff>3193</xdr:rowOff>
    </xdr:to>
    <xdr:cxnSp macro="">
      <xdr:nvCxnSpPr>
        <xdr:cNvPr id="290" name="直線コネクタ 289"/>
        <xdr:cNvCxnSpPr/>
      </xdr:nvCxnSpPr>
      <xdr:spPr>
        <a:xfrm>
          <a:off x="7861300" y="639256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142639</xdr:rowOff>
    </xdr:from>
    <xdr:to>
      <xdr:col>11</xdr:col>
      <xdr:colOff>307975</xdr:colOff>
      <xdr:row>37</xdr:row>
      <xdr:rowOff>48913</xdr:rowOff>
    </xdr:to>
    <xdr:cxnSp macro="">
      <xdr:nvCxnSpPr>
        <xdr:cNvPr id="293" name="直線コネクタ 292"/>
        <xdr:cNvCxnSpPr/>
      </xdr:nvCxnSpPr>
      <xdr:spPr>
        <a:xfrm>
          <a:off x="6972300" y="5971939"/>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78123</xdr:rowOff>
    </xdr:from>
    <xdr:to>
      <xdr:col>15</xdr:col>
      <xdr:colOff>231775</xdr:colOff>
      <xdr:row>39</xdr:row>
      <xdr:rowOff>8273</xdr:rowOff>
    </xdr:to>
    <xdr:sp macro="" textlink="">
      <xdr:nvSpPr>
        <xdr:cNvPr id="303" name="円/楕円 302"/>
        <xdr:cNvSpPr/>
      </xdr:nvSpPr>
      <xdr:spPr>
        <a:xfrm>
          <a:off x="104267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56550</xdr:rowOff>
    </xdr:from>
    <xdr:ext cx="378565" cy="259045"/>
    <xdr:sp macro="" textlink="">
      <xdr:nvSpPr>
        <xdr:cNvPr id="304" name="労働費該当値テキスト"/>
        <xdr:cNvSpPr txBox="1"/>
      </xdr:nvSpPr>
      <xdr:spPr>
        <a:xfrm>
          <a:off x="10528300" y="657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36975</xdr:rowOff>
    </xdr:from>
    <xdr:to>
      <xdr:col>14</xdr:col>
      <xdr:colOff>79375</xdr:colOff>
      <xdr:row>38</xdr:row>
      <xdr:rowOff>138575</xdr:rowOff>
    </xdr:to>
    <xdr:sp macro="" textlink="">
      <xdr:nvSpPr>
        <xdr:cNvPr id="305" name="円/楕円 304"/>
        <xdr:cNvSpPr/>
      </xdr:nvSpPr>
      <xdr:spPr>
        <a:xfrm>
          <a:off x="958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129702</xdr:rowOff>
    </xdr:from>
    <xdr:ext cx="378565" cy="259045"/>
    <xdr:sp macro="" textlink="">
      <xdr:nvSpPr>
        <xdr:cNvPr id="306" name="テキスト ボックス 305"/>
        <xdr:cNvSpPr txBox="1"/>
      </xdr:nvSpPr>
      <xdr:spPr>
        <a:xfrm>
          <a:off x="9450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123843</xdr:rowOff>
    </xdr:from>
    <xdr:to>
      <xdr:col>12</xdr:col>
      <xdr:colOff>561975</xdr:colOff>
      <xdr:row>38</xdr:row>
      <xdr:rowOff>53994</xdr:rowOff>
    </xdr:to>
    <xdr:sp macro="" textlink="">
      <xdr:nvSpPr>
        <xdr:cNvPr id="307" name="円/楕円 306"/>
        <xdr:cNvSpPr/>
      </xdr:nvSpPr>
      <xdr:spPr>
        <a:xfrm>
          <a:off x="8699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45120</xdr:rowOff>
    </xdr:from>
    <xdr:ext cx="378565" cy="259045"/>
    <xdr:sp macro="" textlink="">
      <xdr:nvSpPr>
        <xdr:cNvPr id="308" name="テキスト ボックス 307"/>
        <xdr:cNvSpPr txBox="1"/>
      </xdr:nvSpPr>
      <xdr:spPr>
        <a:xfrm>
          <a:off x="8561017" y="656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169563</xdr:rowOff>
    </xdr:from>
    <xdr:to>
      <xdr:col>11</xdr:col>
      <xdr:colOff>358775</xdr:colOff>
      <xdr:row>37</xdr:row>
      <xdr:rowOff>99713</xdr:rowOff>
    </xdr:to>
    <xdr:sp macro="" textlink="">
      <xdr:nvSpPr>
        <xdr:cNvPr id="309" name="円/楕円 308"/>
        <xdr:cNvSpPr/>
      </xdr:nvSpPr>
      <xdr:spPr>
        <a:xfrm>
          <a:off x="78105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90840</xdr:rowOff>
    </xdr:from>
    <xdr:ext cx="469744" cy="259045"/>
    <xdr:sp macro="" textlink="">
      <xdr:nvSpPr>
        <xdr:cNvPr id="310" name="テキスト ボックス 309"/>
        <xdr:cNvSpPr txBox="1"/>
      </xdr:nvSpPr>
      <xdr:spPr>
        <a:xfrm>
          <a:off x="7626427"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91839</xdr:rowOff>
    </xdr:from>
    <xdr:to>
      <xdr:col>10</xdr:col>
      <xdr:colOff>155575</xdr:colOff>
      <xdr:row>35</xdr:row>
      <xdr:rowOff>21989</xdr:rowOff>
    </xdr:to>
    <xdr:sp macro="" textlink="">
      <xdr:nvSpPr>
        <xdr:cNvPr id="311" name="円/楕円 310"/>
        <xdr:cNvSpPr/>
      </xdr:nvSpPr>
      <xdr:spPr>
        <a:xfrm>
          <a:off x="6921500" y="5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13116</xdr:rowOff>
    </xdr:from>
    <xdr:ext cx="469744" cy="259045"/>
    <xdr:sp macro="" textlink="">
      <xdr:nvSpPr>
        <xdr:cNvPr id="312" name="テキスト ボックス 311"/>
        <xdr:cNvSpPr txBox="1"/>
      </xdr:nvSpPr>
      <xdr:spPr>
        <a:xfrm>
          <a:off x="6737427" y="60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135928</xdr:rowOff>
    </xdr:from>
    <xdr:to>
      <xdr:col>15</xdr:col>
      <xdr:colOff>180975</xdr:colOff>
      <xdr:row>57</xdr:row>
      <xdr:rowOff>145149</xdr:rowOff>
    </xdr:to>
    <xdr:cxnSp macro="">
      <xdr:nvCxnSpPr>
        <xdr:cNvPr id="341" name="直線コネクタ 340"/>
        <xdr:cNvCxnSpPr/>
      </xdr:nvCxnSpPr>
      <xdr:spPr>
        <a:xfrm flipV="1">
          <a:off x="9639300" y="9908578"/>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123533</xdr:rowOff>
    </xdr:from>
    <xdr:to>
      <xdr:col>14</xdr:col>
      <xdr:colOff>28575</xdr:colOff>
      <xdr:row>57</xdr:row>
      <xdr:rowOff>145149</xdr:rowOff>
    </xdr:to>
    <xdr:cxnSp macro="">
      <xdr:nvCxnSpPr>
        <xdr:cNvPr id="344" name="直線コネクタ 343"/>
        <xdr:cNvCxnSpPr/>
      </xdr:nvCxnSpPr>
      <xdr:spPr>
        <a:xfrm>
          <a:off x="8750300" y="9896183"/>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123533</xdr:rowOff>
    </xdr:from>
    <xdr:to>
      <xdr:col>12</xdr:col>
      <xdr:colOff>511175</xdr:colOff>
      <xdr:row>57</xdr:row>
      <xdr:rowOff>149213</xdr:rowOff>
    </xdr:to>
    <xdr:cxnSp macro="">
      <xdr:nvCxnSpPr>
        <xdr:cNvPr id="347" name="直線コネクタ 346"/>
        <xdr:cNvCxnSpPr/>
      </xdr:nvCxnSpPr>
      <xdr:spPr>
        <a:xfrm flipV="1">
          <a:off x="7861300" y="9896183"/>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49" name="テキスト ボックス 348"/>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149213</xdr:rowOff>
    </xdr:from>
    <xdr:to>
      <xdr:col>11</xdr:col>
      <xdr:colOff>307975</xdr:colOff>
      <xdr:row>58</xdr:row>
      <xdr:rowOff>25743</xdr:rowOff>
    </xdr:to>
    <xdr:cxnSp macro="">
      <xdr:nvCxnSpPr>
        <xdr:cNvPr id="350" name="直線コネクタ 349"/>
        <xdr:cNvCxnSpPr/>
      </xdr:nvCxnSpPr>
      <xdr:spPr>
        <a:xfrm flipV="1">
          <a:off x="6972300" y="9921863"/>
          <a:ext cx="889000" cy="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52" name="テキスト ボックス 351"/>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54" name="テキスト ボックス 353"/>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85128</xdr:rowOff>
    </xdr:from>
    <xdr:to>
      <xdr:col>15</xdr:col>
      <xdr:colOff>231775</xdr:colOff>
      <xdr:row>58</xdr:row>
      <xdr:rowOff>15278</xdr:rowOff>
    </xdr:to>
    <xdr:sp macro="" textlink="">
      <xdr:nvSpPr>
        <xdr:cNvPr id="360" name="円/楕円 359"/>
        <xdr:cNvSpPr/>
      </xdr:nvSpPr>
      <xdr:spPr>
        <a:xfrm>
          <a:off x="10426700" y="98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63555</xdr:rowOff>
    </xdr:from>
    <xdr:ext cx="534377" cy="259045"/>
    <xdr:sp macro="" textlink="">
      <xdr:nvSpPr>
        <xdr:cNvPr id="361" name="農林水産業費該当値テキスト"/>
        <xdr:cNvSpPr txBox="1"/>
      </xdr:nvSpPr>
      <xdr:spPr>
        <a:xfrm>
          <a:off x="10528300"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94349</xdr:rowOff>
    </xdr:from>
    <xdr:to>
      <xdr:col>14</xdr:col>
      <xdr:colOff>79375</xdr:colOff>
      <xdr:row>58</xdr:row>
      <xdr:rowOff>24499</xdr:rowOff>
    </xdr:to>
    <xdr:sp macro="" textlink="">
      <xdr:nvSpPr>
        <xdr:cNvPr id="362" name="円/楕円 361"/>
        <xdr:cNvSpPr/>
      </xdr:nvSpPr>
      <xdr:spPr>
        <a:xfrm>
          <a:off x="95885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15626</xdr:rowOff>
    </xdr:from>
    <xdr:ext cx="534377" cy="259045"/>
    <xdr:sp macro="" textlink="">
      <xdr:nvSpPr>
        <xdr:cNvPr id="363" name="テキスト ボックス 362"/>
        <xdr:cNvSpPr txBox="1"/>
      </xdr:nvSpPr>
      <xdr:spPr>
        <a:xfrm>
          <a:off x="9372111" y="99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72733</xdr:rowOff>
    </xdr:from>
    <xdr:to>
      <xdr:col>12</xdr:col>
      <xdr:colOff>561975</xdr:colOff>
      <xdr:row>58</xdr:row>
      <xdr:rowOff>2883</xdr:rowOff>
    </xdr:to>
    <xdr:sp macro="" textlink="">
      <xdr:nvSpPr>
        <xdr:cNvPr id="364" name="円/楕円 363"/>
        <xdr:cNvSpPr/>
      </xdr:nvSpPr>
      <xdr:spPr>
        <a:xfrm>
          <a:off x="8699500" y="98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165460</xdr:rowOff>
    </xdr:from>
    <xdr:ext cx="534377" cy="259045"/>
    <xdr:sp macro="" textlink="">
      <xdr:nvSpPr>
        <xdr:cNvPr id="365" name="テキスト ボックス 364"/>
        <xdr:cNvSpPr txBox="1"/>
      </xdr:nvSpPr>
      <xdr:spPr>
        <a:xfrm>
          <a:off x="8483111" y="9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98413</xdr:rowOff>
    </xdr:from>
    <xdr:to>
      <xdr:col>11</xdr:col>
      <xdr:colOff>358775</xdr:colOff>
      <xdr:row>58</xdr:row>
      <xdr:rowOff>28563</xdr:rowOff>
    </xdr:to>
    <xdr:sp macro="" textlink="">
      <xdr:nvSpPr>
        <xdr:cNvPr id="366" name="円/楕円 365"/>
        <xdr:cNvSpPr/>
      </xdr:nvSpPr>
      <xdr:spPr>
        <a:xfrm>
          <a:off x="7810500" y="98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19690</xdr:rowOff>
    </xdr:from>
    <xdr:ext cx="534377" cy="259045"/>
    <xdr:sp macro="" textlink="">
      <xdr:nvSpPr>
        <xdr:cNvPr id="367" name="テキスト ボックス 366"/>
        <xdr:cNvSpPr txBox="1"/>
      </xdr:nvSpPr>
      <xdr:spPr>
        <a:xfrm>
          <a:off x="7594111" y="99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146393</xdr:rowOff>
    </xdr:from>
    <xdr:to>
      <xdr:col>10</xdr:col>
      <xdr:colOff>155575</xdr:colOff>
      <xdr:row>58</xdr:row>
      <xdr:rowOff>76543</xdr:rowOff>
    </xdr:to>
    <xdr:sp macro="" textlink="">
      <xdr:nvSpPr>
        <xdr:cNvPr id="368" name="円/楕円 367"/>
        <xdr:cNvSpPr/>
      </xdr:nvSpPr>
      <xdr:spPr>
        <a:xfrm>
          <a:off x="6921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67670</xdr:rowOff>
    </xdr:from>
    <xdr:ext cx="534377" cy="259045"/>
    <xdr:sp macro="" textlink="">
      <xdr:nvSpPr>
        <xdr:cNvPr id="369" name="テキスト ボックス 368"/>
        <xdr:cNvSpPr txBox="1"/>
      </xdr:nvSpPr>
      <xdr:spPr>
        <a:xfrm>
          <a:off x="6705111" y="100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140602</xdr:rowOff>
    </xdr:from>
    <xdr:to>
      <xdr:col>15</xdr:col>
      <xdr:colOff>180975</xdr:colOff>
      <xdr:row>78</xdr:row>
      <xdr:rowOff>155702</xdr:rowOff>
    </xdr:to>
    <xdr:cxnSp macro="">
      <xdr:nvCxnSpPr>
        <xdr:cNvPr id="398" name="直線コネクタ 397"/>
        <xdr:cNvCxnSpPr/>
      </xdr:nvCxnSpPr>
      <xdr:spPr>
        <a:xfrm flipV="1">
          <a:off x="9639300" y="13513702"/>
          <a:ext cx="8382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155702</xdr:rowOff>
    </xdr:from>
    <xdr:to>
      <xdr:col>14</xdr:col>
      <xdr:colOff>28575</xdr:colOff>
      <xdr:row>78</xdr:row>
      <xdr:rowOff>160617</xdr:rowOff>
    </xdr:to>
    <xdr:cxnSp macro="">
      <xdr:nvCxnSpPr>
        <xdr:cNvPr id="401" name="直線コネクタ 400"/>
        <xdr:cNvCxnSpPr/>
      </xdr:nvCxnSpPr>
      <xdr:spPr>
        <a:xfrm flipV="1">
          <a:off x="8750300" y="13528802"/>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03" name="テキスト ボックス 402"/>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160617</xdr:rowOff>
    </xdr:from>
    <xdr:to>
      <xdr:col>12</xdr:col>
      <xdr:colOff>511175</xdr:colOff>
      <xdr:row>78</xdr:row>
      <xdr:rowOff>165291</xdr:rowOff>
    </xdr:to>
    <xdr:cxnSp macro="">
      <xdr:nvCxnSpPr>
        <xdr:cNvPr id="404" name="直線コネクタ 403"/>
        <xdr:cNvCxnSpPr/>
      </xdr:nvCxnSpPr>
      <xdr:spPr>
        <a:xfrm flipV="1">
          <a:off x="7861300" y="13533717"/>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142760</xdr:rowOff>
    </xdr:from>
    <xdr:to>
      <xdr:col>11</xdr:col>
      <xdr:colOff>307975</xdr:colOff>
      <xdr:row>78</xdr:row>
      <xdr:rowOff>165291</xdr:rowOff>
    </xdr:to>
    <xdr:cxnSp macro="">
      <xdr:nvCxnSpPr>
        <xdr:cNvPr id="407" name="直線コネクタ 406"/>
        <xdr:cNvCxnSpPr/>
      </xdr:nvCxnSpPr>
      <xdr:spPr>
        <a:xfrm>
          <a:off x="6972300" y="13515860"/>
          <a:ext cx="889000" cy="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89802</xdr:rowOff>
    </xdr:from>
    <xdr:to>
      <xdr:col>15</xdr:col>
      <xdr:colOff>231775</xdr:colOff>
      <xdr:row>79</xdr:row>
      <xdr:rowOff>19952</xdr:rowOff>
    </xdr:to>
    <xdr:sp macro="" textlink="">
      <xdr:nvSpPr>
        <xdr:cNvPr id="417" name="円/楕円 416"/>
        <xdr:cNvSpPr/>
      </xdr:nvSpPr>
      <xdr:spPr>
        <a:xfrm>
          <a:off x="10426700" y="134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4729</xdr:rowOff>
    </xdr:from>
    <xdr:ext cx="469744" cy="259045"/>
    <xdr:sp macro="" textlink="">
      <xdr:nvSpPr>
        <xdr:cNvPr id="418" name="商工費該当値テキスト"/>
        <xdr:cNvSpPr txBox="1"/>
      </xdr:nvSpPr>
      <xdr:spPr>
        <a:xfrm>
          <a:off x="10528300" y="133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104902</xdr:rowOff>
    </xdr:from>
    <xdr:to>
      <xdr:col>14</xdr:col>
      <xdr:colOff>79375</xdr:colOff>
      <xdr:row>79</xdr:row>
      <xdr:rowOff>35052</xdr:rowOff>
    </xdr:to>
    <xdr:sp macro="" textlink="">
      <xdr:nvSpPr>
        <xdr:cNvPr id="419" name="円/楕円 418"/>
        <xdr:cNvSpPr/>
      </xdr:nvSpPr>
      <xdr:spPr>
        <a:xfrm>
          <a:off x="9588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26179</xdr:rowOff>
    </xdr:from>
    <xdr:ext cx="469744" cy="259045"/>
    <xdr:sp macro="" textlink="">
      <xdr:nvSpPr>
        <xdr:cNvPr id="420" name="テキスト ボックス 419"/>
        <xdr:cNvSpPr txBox="1"/>
      </xdr:nvSpPr>
      <xdr:spPr>
        <a:xfrm>
          <a:off x="9404427"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109817</xdr:rowOff>
    </xdr:from>
    <xdr:to>
      <xdr:col>12</xdr:col>
      <xdr:colOff>561975</xdr:colOff>
      <xdr:row>79</xdr:row>
      <xdr:rowOff>39967</xdr:rowOff>
    </xdr:to>
    <xdr:sp macro="" textlink="">
      <xdr:nvSpPr>
        <xdr:cNvPr id="421" name="円/楕円 420"/>
        <xdr:cNvSpPr/>
      </xdr:nvSpPr>
      <xdr:spPr>
        <a:xfrm>
          <a:off x="8699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31094</xdr:rowOff>
    </xdr:from>
    <xdr:ext cx="469744" cy="259045"/>
    <xdr:sp macro="" textlink="">
      <xdr:nvSpPr>
        <xdr:cNvPr id="422" name="テキスト ボックス 421"/>
        <xdr:cNvSpPr txBox="1"/>
      </xdr:nvSpPr>
      <xdr:spPr>
        <a:xfrm>
          <a:off x="8515427" y="1357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114491</xdr:rowOff>
    </xdr:from>
    <xdr:to>
      <xdr:col>11</xdr:col>
      <xdr:colOff>358775</xdr:colOff>
      <xdr:row>79</xdr:row>
      <xdr:rowOff>44641</xdr:rowOff>
    </xdr:to>
    <xdr:sp macro="" textlink="">
      <xdr:nvSpPr>
        <xdr:cNvPr id="423" name="円/楕円 422"/>
        <xdr:cNvSpPr/>
      </xdr:nvSpPr>
      <xdr:spPr>
        <a:xfrm>
          <a:off x="7810500" y="134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35768</xdr:rowOff>
    </xdr:from>
    <xdr:ext cx="469744" cy="259045"/>
    <xdr:sp macro="" textlink="">
      <xdr:nvSpPr>
        <xdr:cNvPr id="424" name="テキスト ボックス 423"/>
        <xdr:cNvSpPr txBox="1"/>
      </xdr:nvSpPr>
      <xdr:spPr>
        <a:xfrm>
          <a:off x="7626427" y="135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91960</xdr:rowOff>
    </xdr:from>
    <xdr:to>
      <xdr:col>10</xdr:col>
      <xdr:colOff>155575</xdr:colOff>
      <xdr:row>79</xdr:row>
      <xdr:rowOff>22110</xdr:rowOff>
    </xdr:to>
    <xdr:sp macro="" textlink="">
      <xdr:nvSpPr>
        <xdr:cNvPr id="425" name="円/楕円 424"/>
        <xdr:cNvSpPr/>
      </xdr:nvSpPr>
      <xdr:spPr>
        <a:xfrm>
          <a:off x="6921500" y="13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13237</xdr:rowOff>
    </xdr:from>
    <xdr:ext cx="469744" cy="259045"/>
    <xdr:sp macro="" textlink="">
      <xdr:nvSpPr>
        <xdr:cNvPr id="426" name="テキスト ボックス 425"/>
        <xdr:cNvSpPr txBox="1"/>
      </xdr:nvSpPr>
      <xdr:spPr>
        <a:xfrm>
          <a:off x="6737427" y="135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74416</xdr:rowOff>
    </xdr:from>
    <xdr:to>
      <xdr:col>15</xdr:col>
      <xdr:colOff>180975</xdr:colOff>
      <xdr:row>97</xdr:row>
      <xdr:rowOff>100352</xdr:rowOff>
    </xdr:to>
    <xdr:cxnSp macro="">
      <xdr:nvCxnSpPr>
        <xdr:cNvPr id="459" name="直線コネクタ 458"/>
        <xdr:cNvCxnSpPr/>
      </xdr:nvCxnSpPr>
      <xdr:spPr>
        <a:xfrm flipV="1">
          <a:off x="9639300" y="16705066"/>
          <a:ext cx="838200" cy="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89912</xdr:rowOff>
    </xdr:from>
    <xdr:to>
      <xdr:col>14</xdr:col>
      <xdr:colOff>28575</xdr:colOff>
      <xdr:row>97</xdr:row>
      <xdr:rowOff>100352</xdr:rowOff>
    </xdr:to>
    <xdr:cxnSp macro="">
      <xdr:nvCxnSpPr>
        <xdr:cNvPr id="462" name="直線コネクタ 461"/>
        <xdr:cNvCxnSpPr/>
      </xdr:nvCxnSpPr>
      <xdr:spPr>
        <a:xfrm>
          <a:off x="8750300" y="1672056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63261</xdr:rowOff>
    </xdr:from>
    <xdr:to>
      <xdr:col>12</xdr:col>
      <xdr:colOff>511175</xdr:colOff>
      <xdr:row>97</xdr:row>
      <xdr:rowOff>89912</xdr:rowOff>
    </xdr:to>
    <xdr:cxnSp macro="">
      <xdr:nvCxnSpPr>
        <xdr:cNvPr id="465" name="直線コネクタ 464"/>
        <xdr:cNvCxnSpPr/>
      </xdr:nvCxnSpPr>
      <xdr:spPr>
        <a:xfrm>
          <a:off x="7861300" y="16522461"/>
          <a:ext cx="8890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63261</xdr:rowOff>
    </xdr:from>
    <xdr:to>
      <xdr:col>11</xdr:col>
      <xdr:colOff>307975</xdr:colOff>
      <xdr:row>97</xdr:row>
      <xdr:rowOff>60128</xdr:rowOff>
    </xdr:to>
    <xdr:cxnSp macro="">
      <xdr:nvCxnSpPr>
        <xdr:cNvPr id="468" name="直線コネクタ 467"/>
        <xdr:cNvCxnSpPr/>
      </xdr:nvCxnSpPr>
      <xdr:spPr>
        <a:xfrm flipV="1">
          <a:off x="6972300" y="16522461"/>
          <a:ext cx="889000" cy="1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23616</xdr:rowOff>
    </xdr:from>
    <xdr:to>
      <xdr:col>15</xdr:col>
      <xdr:colOff>231775</xdr:colOff>
      <xdr:row>97</xdr:row>
      <xdr:rowOff>125216</xdr:rowOff>
    </xdr:to>
    <xdr:sp macro="" textlink="">
      <xdr:nvSpPr>
        <xdr:cNvPr id="478" name="円/楕円 477"/>
        <xdr:cNvSpPr/>
      </xdr:nvSpPr>
      <xdr:spPr>
        <a:xfrm>
          <a:off x="10426700" y="166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2043</xdr:rowOff>
    </xdr:from>
    <xdr:ext cx="534377" cy="259045"/>
    <xdr:sp macro="" textlink="">
      <xdr:nvSpPr>
        <xdr:cNvPr id="479" name="土木費該当値テキスト"/>
        <xdr:cNvSpPr txBox="1"/>
      </xdr:nvSpPr>
      <xdr:spPr>
        <a:xfrm>
          <a:off x="10528300" y="1663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49552</xdr:rowOff>
    </xdr:from>
    <xdr:to>
      <xdr:col>14</xdr:col>
      <xdr:colOff>79375</xdr:colOff>
      <xdr:row>97</xdr:row>
      <xdr:rowOff>151152</xdr:rowOff>
    </xdr:to>
    <xdr:sp macro="" textlink="">
      <xdr:nvSpPr>
        <xdr:cNvPr id="480" name="円/楕円 479"/>
        <xdr:cNvSpPr/>
      </xdr:nvSpPr>
      <xdr:spPr>
        <a:xfrm>
          <a:off x="9588500" y="166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142279</xdr:rowOff>
    </xdr:from>
    <xdr:ext cx="534377" cy="259045"/>
    <xdr:sp macro="" textlink="">
      <xdr:nvSpPr>
        <xdr:cNvPr id="481" name="テキスト ボックス 480"/>
        <xdr:cNvSpPr txBox="1"/>
      </xdr:nvSpPr>
      <xdr:spPr>
        <a:xfrm>
          <a:off x="9372111" y="167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39112</xdr:rowOff>
    </xdr:from>
    <xdr:to>
      <xdr:col>12</xdr:col>
      <xdr:colOff>561975</xdr:colOff>
      <xdr:row>97</xdr:row>
      <xdr:rowOff>140712</xdr:rowOff>
    </xdr:to>
    <xdr:sp macro="" textlink="">
      <xdr:nvSpPr>
        <xdr:cNvPr id="482" name="円/楕円 481"/>
        <xdr:cNvSpPr/>
      </xdr:nvSpPr>
      <xdr:spPr>
        <a:xfrm>
          <a:off x="8699500" y="166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131839</xdr:rowOff>
    </xdr:from>
    <xdr:ext cx="534377" cy="259045"/>
    <xdr:sp macro="" textlink="">
      <xdr:nvSpPr>
        <xdr:cNvPr id="483" name="テキスト ボックス 482"/>
        <xdr:cNvSpPr txBox="1"/>
      </xdr:nvSpPr>
      <xdr:spPr>
        <a:xfrm>
          <a:off x="8483111" y="167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12461</xdr:rowOff>
    </xdr:from>
    <xdr:to>
      <xdr:col>11</xdr:col>
      <xdr:colOff>358775</xdr:colOff>
      <xdr:row>96</xdr:row>
      <xdr:rowOff>114061</xdr:rowOff>
    </xdr:to>
    <xdr:sp macro="" textlink="">
      <xdr:nvSpPr>
        <xdr:cNvPr id="484" name="円/楕円 483"/>
        <xdr:cNvSpPr/>
      </xdr:nvSpPr>
      <xdr:spPr>
        <a:xfrm>
          <a:off x="7810500" y="164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130588</xdr:rowOff>
    </xdr:from>
    <xdr:ext cx="534377" cy="259045"/>
    <xdr:sp macro="" textlink="">
      <xdr:nvSpPr>
        <xdr:cNvPr id="485" name="テキスト ボックス 484"/>
        <xdr:cNvSpPr txBox="1"/>
      </xdr:nvSpPr>
      <xdr:spPr>
        <a:xfrm>
          <a:off x="7594111" y="162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9328</xdr:rowOff>
    </xdr:from>
    <xdr:to>
      <xdr:col>10</xdr:col>
      <xdr:colOff>155575</xdr:colOff>
      <xdr:row>97</xdr:row>
      <xdr:rowOff>110928</xdr:rowOff>
    </xdr:to>
    <xdr:sp macro="" textlink="">
      <xdr:nvSpPr>
        <xdr:cNvPr id="486" name="円/楕円 485"/>
        <xdr:cNvSpPr/>
      </xdr:nvSpPr>
      <xdr:spPr>
        <a:xfrm>
          <a:off x="6921500" y="1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102055</xdr:rowOff>
    </xdr:from>
    <xdr:ext cx="534377" cy="259045"/>
    <xdr:sp macro="" textlink="">
      <xdr:nvSpPr>
        <xdr:cNvPr id="487" name="テキスト ボックス 486"/>
        <xdr:cNvSpPr txBox="1"/>
      </xdr:nvSpPr>
      <xdr:spPr>
        <a:xfrm>
          <a:off x="6705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89480</xdr:rowOff>
    </xdr:from>
    <xdr:to>
      <xdr:col>23</xdr:col>
      <xdr:colOff>517525</xdr:colOff>
      <xdr:row>38</xdr:row>
      <xdr:rowOff>102395</xdr:rowOff>
    </xdr:to>
    <xdr:cxnSp macro="">
      <xdr:nvCxnSpPr>
        <xdr:cNvPr id="520" name="直線コネクタ 519"/>
        <xdr:cNvCxnSpPr/>
      </xdr:nvCxnSpPr>
      <xdr:spPr>
        <a:xfrm flipV="1">
          <a:off x="15481300" y="6604580"/>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102395</xdr:rowOff>
    </xdr:from>
    <xdr:to>
      <xdr:col>22</xdr:col>
      <xdr:colOff>365125</xdr:colOff>
      <xdr:row>38</xdr:row>
      <xdr:rowOff>111154</xdr:rowOff>
    </xdr:to>
    <xdr:cxnSp macro="">
      <xdr:nvCxnSpPr>
        <xdr:cNvPr id="523" name="直線コネクタ 522"/>
        <xdr:cNvCxnSpPr/>
      </xdr:nvCxnSpPr>
      <xdr:spPr>
        <a:xfrm flipV="1">
          <a:off x="14592300" y="6617495"/>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94737</xdr:rowOff>
    </xdr:from>
    <xdr:to>
      <xdr:col>21</xdr:col>
      <xdr:colOff>161925</xdr:colOff>
      <xdr:row>38</xdr:row>
      <xdr:rowOff>111154</xdr:rowOff>
    </xdr:to>
    <xdr:cxnSp macro="">
      <xdr:nvCxnSpPr>
        <xdr:cNvPr id="526" name="直線コネクタ 525"/>
        <xdr:cNvCxnSpPr/>
      </xdr:nvCxnSpPr>
      <xdr:spPr>
        <a:xfrm>
          <a:off x="13703300" y="6609837"/>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94737</xdr:rowOff>
    </xdr:from>
    <xdr:to>
      <xdr:col>19</xdr:col>
      <xdr:colOff>644525</xdr:colOff>
      <xdr:row>38</xdr:row>
      <xdr:rowOff>97752</xdr:rowOff>
    </xdr:to>
    <xdr:cxnSp macro="">
      <xdr:nvCxnSpPr>
        <xdr:cNvPr id="529" name="直線コネクタ 528"/>
        <xdr:cNvCxnSpPr/>
      </xdr:nvCxnSpPr>
      <xdr:spPr>
        <a:xfrm flipV="1">
          <a:off x="12814300" y="6609837"/>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38680</xdr:rowOff>
    </xdr:from>
    <xdr:to>
      <xdr:col>23</xdr:col>
      <xdr:colOff>568325</xdr:colOff>
      <xdr:row>38</xdr:row>
      <xdr:rowOff>140280</xdr:rowOff>
    </xdr:to>
    <xdr:sp macro="" textlink="">
      <xdr:nvSpPr>
        <xdr:cNvPr id="539" name="円/楕円 538"/>
        <xdr:cNvSpPr/>
      </xdr:nvSpPr>
      <xdr:spPr>
        <a:xfrm>
          <a:off x="16268700" y="655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125057</xdr:rowOff>
    </xdr:from>
    <xdr:ext cx="534377" cy="259045"/>
    <xdr:sp macro="" textlink="">
      <xdr:nvSpPr>
        <xdr:cNvPr id="540" name="消防費該当値テキスト"/>
        <xdr:cNvSpPr txBox="1"/>
      </xdr:nvSpPr>
      <xdr:spPr>
        <a:xfrm>
          <a:off x="16370300" y="64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51595</xdr:rowOff>
    </xdr:from>
    <xdr:to>
      <xdr:col>22</xdr:col>
      <xdr:colOff>415925</xdr:colOff>
      <xdr:row>38</xdr:row>
      <xdr:rowOff>153195</xdr:rowOff>
    </xdr:to>
    <xdr:sp macro="" textlink="">
      <xdr:nvSpPr>
        <xdr:cNvPr id="541" name="円/楕円 540"/>
        <xdr:cNvSpPr/>
      </xdr:nvSpPr>
      <xdr:spPr>
        <a:xfrm>
          <a:off x="15430500" y="65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144322</xdr:rowOff>
    </xdr:from>
    <xdr:ext cx="534377" cy="259045"/>
    <xdr:sp macro="" textlink="">
      <xdr:nvSpPr>
        <xdr:cNvPr id="542" name="テキスト ボックス 541"/>
        <xdr:cNvSpPr txBox="1"/>
      </xdr:nvSpPr>
      <xdr:spPr>
        <a:xfrm>
          <a:off x="15214111" y="665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60354</xdr:rowOff>
    </xdr:from>
    <xdr:to>
      <xdr:col>21</xdr:col>
      <xdr:colOff>212725</xdr:colOff>
      <xdr:row>38</xdr:row>
      <xdr:rowOff>161954</xdr:rowOff>
    </xdr:to>
    <xdr:sp macro="" textlink="">
      <xdr:nvSpPr>
        <xdr:cNvPr id="543" name="円/楕円 542"/>
        <xdr:cNvSpPr/>
      </xdr:nvSpPr>
      <xdr:spPr>
        <a:xfrm>
          <a:off x="14541500" y="65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153081</xdr:rowOff>
    </xdr:from>
    <xdr:ext cx="534377" cy="259045"/>
    <xdr:sp macro="" textlink="">
      <xdr:nvSpPr>
        <xdr:cNvPr id="544" name="テキスト ボックス 543"/>
        <xdr:cNvSpPr txBox="1"/>
      </xdr:nvSpPr>
      <xdr:spPr>
        <a:xfrm>
          <a:off x="14325111" y="66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43937</xdr:rowOff>
    </xdr:from>
    <xdr:to>
      <xdr:col>20</xdr:col>
      <xdr:colOff>9525</xdr:colOff>
      <xdr:row>38</xdr:row>
      <xdr:rowOff>145537</xdr:rowOff>
    </xdr:to>
    <xdr:sp macro="" textlink="">
      <xdr:nvSpPr>
        <xdr:cNvPr id="545" name="円/楕円 544"/>
        <xdr:cNvSpPr/>
      </xdr:nvSpPr>
      <xdr:spPr>
        <a:xfrm>
          <a:off x="13652500" y="65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136664</xdr:rowOff>
    </xdr:from>
    <xdr:ext cx="534377" cy="259045"/>
    <xdr:sp macro="" textlink="">
      <xdr:nvSpPr>
        <xdr:cNvPr id="546" name="テキスト ボックス 545"/>
        <xdr:cNvSpPr txBox="1"/>
      </xdr:nvSpPr>
      <xdr:spPr>
        <a:xfrm>
          <a:off x="13436111" y="66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46952</xdr:rowOff>
    </xdr:from>
    <xdr:to>
      <xdr:col>18</xdr:col>
      <xdr:colOff>492125</xdr:colOff>
      <xdr:row>38</xdr:row>
      <xdr:rowOff>148552</xdr:rowOff>
    </xdr:to>
    <xdr:sp macro="" textlink="">
      <xdr:nvSpPr>
        <xdr:cNvPr id="547" name="円/楕円 546"/>
        <xdr:cNvSpPr/>
      </xdr:nvSpPr>
      <xdr:spPr>
        <a:xfrm>
          <a:off x="12763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139679</xdr:rowOff>
    </xdr:from>
    <xdr:ext cx="534377" cy="259045"/>
    <xdr:sp macro="" textlink="">
      <xdr:nvSpPr>
        <xdr:cNvPr id="548" name="テキスト ボックス 547"/>
        <xdr:cNvSpPr txBox="1"/>
      </xdr:nvSpPr>
      <xdr:spPr>
        <a:xfrm>
          <a:off x="12547111" y="66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162933</xdr:rowOff>
    </xdr:from>
    <xdr:to>
      <xdr:col>23</xdr:col>
      <xdr:colOff>517525</xdr:colOff>
      <xdr:row>57</xdr:row>
      <xdr:rowOff>129101</xdr:rowOff>
    </xdr:to>
    <xdr:cxnSp macro="">
      <xdr:nvCxnSpPr>
        <xdr:cNvPr id="577" name="直線コネクタ 576"/>
        <xdr:cNvCxnSpPr/>
      </xdr:nvCxnSpPr>
      <xdr:spPr>
        <a:xfrm flipV="1">
          <a:off x="15481300" y="9764133"/>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127203</xdr:rowOff>
    </xdr:from>
    <xdr:to>
      <xdr:col>22</xdr:col>
      <xdr:colOff>365125</xdr:colOff>
      <xdr:row>57</xdr:row>
      <xdr:rowOff>129101</xdr:rowOff>
    </xdr:to>
    <xdr:cxnSp macro="">
      <xdr:nvCxnSpPr>
        <xdr:cNvPr id="580" name="直線コネクタ 579"/>
        <xdr:cNvCxnSpPr/>
      </xdr:nvCxnSpPr>
      <xdr:spPr>
        <a:xfrm>
          <a:off x="14592300" y="989985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82" name="テキスト ボックス 581"/>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124940</xdr:rowOff>
    </xdr:from>
    <xdr:to>
      <xdr:col>21</xdr:col>
      <xdr:colOff>161925</xdr:colOff>
      <xdr:row>57</xdr:row>
      <xdr:rowOff>127203</xdr:rowOff>
    </xdr:to>
    <xdr:cxnSp macro="">
      <xdr:nvCxnSpPr>
        <xdr:cNvPr id="583" name="直線コネクタ 582"/>
        <xdr:cNvCxnSpPr/>
      </xdr:nvCxnSpPr>
      <xdr:spPr>
        <a:xfrm>
          <a:off x="13703300" y="9897590"/>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85003</xdr:rowOff>
    </xdr:from>
    <xdr:to>
      <xdr:col>19</xdr:col>
      <xdr:colOff>644525</xdr:colOff>
      <xdr:row>57</xdr:row>
      <xdr:rowOff>124940</xdr:rowOff>
    </xdr:to>
    <xdr:cxnSp macro="">
      <xdr:nvCxnSpPr>
        <xdr:cNvPr id="586" name="直線コネクタ 585"/>
        <xdr:cNvCxnSpPr/>
      </xdr:nvCxnSpPr>
      <xdr:spPr>
        <a:xfrm>
          <a:off x="12814300" y="9857653"/>
          <a:ext cx="889000" cy="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112133</xdr:rowOff>
    </xdr:from>
    <xdr:to>
      <xdr:col>23</xdr:col>
      <xdr:colOff>568325</xdr:colOff>
      <xdr:row>57</xdr:row>
      <xdr:rowOff>42283</xdr:rowOff>
    </xdr:to>
    <xdr:sp macro="" textlink="">
      <xdr:nvSpPr>
        <xdr:cNvPr id="596" name="円/楕円 595"/>
        <xdr:cNvSpPr/>
      </xdr:nvSpPr>
      <xdr:spPr>
        <a:xfrm>
          <a:off x="16268700" y="9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90560</xdr:rowOff>
    </xdr:from>
    <xdr:ext cx="534377" cy="259045"/>
    <xdr:sp macro="" textlink="">
      <xdr:nvSpPr>
        <xdr:cNvPr id="597" name="教育費該当値テキスト"/>
        <xdr:cNvSpPr txBox="1"/>
      </xdr:nvSpPr>
      <xdr:spPr>
        <a:xfrm>
          <a:off x="16370300" y="96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78301</xdr:rowOff>
    </xdr:from>
    <xdr:to>
      <xdr:col>22</xdr:col>
      <xdr:colOff>415925</xdr:colOff>
      <xdr:row>58</xdr:row>
      <xdr:rowOff>8451</xdr:rowOff>
    </xdr:to>
    <xdr:sp macro="" textlink="">
      <xdr:nvSpPr>
        <xdr:cNvPr id="598" name="円/楕円 597"/>
        <xdr:cNvSpPr/>
      </xdr:nvSpPr>
      <xdr:spPr>
        <a:xfrm>
          <a:off x="15430500" y="98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171028</xdr:rowOff>
    </xdr:from>
    <xdr:ext cx="534377" cy="259045"/>
    <xdr:sp macro="" textlink="">
      <xdr:nvSpPr>
        <xdr:cNvPr id="599" name="テキスト ボックス 598"/>
        <xdr:cNvSpPr txBox="1"/>
      </xdr:nvSpPr>
      <xdr:spPr>
        <a:xfrm>
          <a:off x="15214111" y="99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76403</xdr:rowOff>
    </xdr:from>
    <xdr:to>
      <xdr:col>21</xdr:col>
      <xdr:colOff>212725</xdr:colOff>
      <xdr:row>58</xdr:row>
      <xdr:rowOff>6553</xdr:rowOff>
    </xdr:to>
    <xdr:sp macro="" textlink="">
      <xdr:nvSpPr>
        <xdr:cNvPr id="600" name="円/楕円 599"/>
        <xdr:cNvSpPr/>
      </xdr:nvSpPr>
      <xdr:spPr>
        <a:xfrm>
          <a:off x="14541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169130</xdr:rowOff>
    </xdr:from>
    <xdr:ext cx="534377" cy="259045"/>
    <xdr:sp macro="" textlink="">
      <xdr:nvSpPr>
        <xdr:cNvPr id="601" name="テキスト ボックス 600"/>
        <xdr:cNvSpPr txBox="1"/>
      </xdr:nvSpPr>
      <xdr:spPr>
        <a:xfrm>
          <a:off x="14325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74140</xdr:rowOff>
    </xdr:from>
    <xdr:to>
      <xdr:col>20</xdr:col>
      <xdr:colOff>9525</xdr:colOff>
      <xdr:row>58</xdr:row>
      <xdr:rowOff>4290</xdr:rowOff>
    </xdr:to>
    <xdr:sp macro="" textlink="">
      <xdr:nvSpPr>
        <xdr:cNvPr id="602" name="円/楕円 601"/>
        <xdr:cNvSpPr/>
      </xdr:nvSpPr>
      <xdr:spPr>
        <a:xfrm>
          <a:off x="13652500" y="98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166867</xdr:rowOff>
    </xdr:from>
    <xdr:ext cx="534377" cy="259045"/>
    <xdr:sp macro="" textlink="">
      <xdr:nvSpPr>
        <xdr:cNvPr id="603" name="テキスト ボックス 602"/>
        <xdr:cNvSpPr txBox="1"/>
      </xdr:nvSpPr>
      <xdr:spPr>
        <a:xfrm>
          <a:off x="13436111" y="99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34203</xdr:rowOff>
    </xdr:from>
    <xdr:to>
      <xdr:col>18</xdr:col>
      <xdr:colOff>492125</xdr:colOff>
      <xdr:row>57</xdr:row>
      <xdr:rowOff>135803</xdr:rowOff>
    </xdr:to>
    <xdr:sp macro="" textlink="">
      <xdr:nvSpPr>
        <xdr:cNvPr id="604" name="円/楕円 603"/>
        <xdr:cNvSpPr/>
      </xdr:nvSpPr>
      <xdr:spPr>
        <a:xfrm>
          <a:off x="12763500" y="98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126930</xdr:rowOff>
    </xdr:from>
    <xdr:ext cx="534377" cy="259045"/>
    <xdr:sp macro="" textlink="">
      <xdr:nvSpPr>
        <xdr:cNvPr id="605" name="テキスト ボックス 604"/>
        <xdr:cNvSpPr txBox="1"/>
      </xdr:nvSpPr>
      <xdr:spPr>
        <a:xfrm>
          <a:off x="12547111" y="989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139266</xdr:rowOff>
    </xdr:from>
    <xdr:to>
      <xdr:col>23</xdr:col>
      <xdr:colOff>517525</xdr:colOff>
      <xdr:row>78</xdr:row>
      <xdr:rowOff>139381</xdr:rowOff>
    </xdr:to>
    <xdr:cxnSp macro="">
      <xdr:nvCxnSpPr>
        <xdr:cNvPr id="632" name="直線コネクタ 631"/>
        <xdr:cNvCxnSpPr/>
      </xdr:nvCxnSpPr>
      <xdr:spPr>
        <a:xfrm>
          <a:off x="15481300" y="1351236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128087</xdr:rowOff>
    </xdr:from>
    <xdr:to>
      <xdr:col>22</xdr:col>
      <xdr:colOff>365125</xdr:colOff>
      <xdr:row>78</xdr:row>
      <xdr:rowOff>139266</xdr:rowOff>
    </xdr:to>
    <xdr:cxnSp macro="">
      <xdr:nvCxnSpPr>
        <xdr:cNvPr id="635" name="直線コネクタ 634"/>
        <xdr:cNvCxnSpPr/>
      </xdr:nvCxnSpPr>
      <xdr:spPr>
        <a:xfrm>
          <a:off x="14592300" y="13501187"/>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128087</xdr:rowOff>
    </xdr:from>
    <xdr:to>
      <xdr:col>21</xdr:col>
      <xdr:colOff>161925</xdr:colOff>
      <xdr:row>78</xdr:row>
      <xdr:rowOff>136271</xdr:rowOff>
    </xdr:to>
    <xdr:cxnSp macro="">
      <xdr:nvCxnSpPr>
        <xdr:cNvPr id="638" name="直線コネクタ 637"/>
        <xdr:cNvCxnSpPr/>
      </xdr:nvCxnSpPr>
      <xdr:spPr>
        <a:xfrm flipV="1">
          <a:off x="13703300" y="135011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135722</xdr:rowOff>
    </xdr:from>
    <xdr:to>
      <xdr:col>19</xdr:col>
      <xdr:colOff>644525</xdr:colOff>
      <xdr:row>78</xdr:row>
      <xdr:rowOff>136271</xdr:rowOff>
    </xdr:to>
    <xdr:cxnSp macro="">
      <xdr:nvCxnSpPr>
        <xdr:cNvPr id="641" name="直線コネクタ 640"/>
        <xdr:cNvCxnSpPr/>
      </xdr:nvCxnSpPr>
      <xdr:spPr>
        <a:xfrm>
          <a:off x="12814300" y="1350882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88581</xdr:rowOff>
    </xdr:from>
    <xdr:to>
      <xdr:col>23</xdr:col>
      <xdr:colOff>568325</xdr:colOff>
      <xdr:row>79</xdr:row>
      <xdr:rowOff>18731</xdr:rowOff>
    </xdr:to>
    <xdr:sp macro="" textlink="">
      <xdr:nvSpPr>
        <xdr:cNvPr id="651" name="円/楕円 650"/>
        <xdr:cNvSpPr/>
      </xdr:nvSpPr>
      <xdr:spPr>
        <a:xfrm>
          <a:off x="162687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3508</xdr:rowOff>
    </xdr:from>
    <xdr:ext cx="313932" cy="259045"/>
    <xdr:sp macro="" textlink="">
      <xdr:nvSpPr>
        <xdr:cNvPr id="652" name="災害復旧費該当値テキスト"/>
        <xdr:cNvSpPr txBox="1"/>
      </xdr:nvSpPr>
      <xdr:spPr>
        <a:xfrm>
          <a:off x="16370300" y="1337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88466</xdr:rowOff>
    </xdr:from>
    <xdr:to>
      <xdr:col>22</xdr:col>
      <xdr:colOff>415925</xdr:colOff>
      <xdr:row>79</xdr:row>
      <xdr:rowOff>18616</xdr:rowOff>
    </xdr:to>
    <xdr:sp macro="" textlink="">
      <xdr:nvSpPr>
        <xdr:cNvPr id="653" name="円/楕円 652"/>
        <xdr:cNvSpPr/>
      </xdr:nvSpPr>
      <xdr:spPr>
        <a:xfrm>
          <a:off x="15430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9743</xdr:rowOff>
    </xdr:from>
    <xdr:ext cx="313932" cy="259045"/>
    <xdr:sp macro="" textlink="">
      <xdr:nvSpPr>
        <xdr:cNvPr id="654" name="テキスト ボックス 653"/>
        <xdr:cNvSpPr txBox="1"/>
      </xdr:nvSpPr>
      <xdr:spPr>
        <a:xfrm>
          <a:off x="15324333" y="1355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77287</xdr:rowOff>
    </xdr:from>
    <xdr:to>
      <xdr:col>21</xdr:col>
      <xdr:colOff>212725</xdr:colOff>
      <xdr:row>79</xdr:row>
      <xdr:rowOff>7437</xdr:rowOff>
    </xdr:to>
    <xdr:sp macro="" textlink="">
      <xdr:nvSpPr>
        <xdr:cNvPr id="655" name="円/楕円 654"/>
        <xdr:cNvSpPr/>
      </xdr:nvSpPr>
      <xdr:spPr>
        <a:xfrm>
          <a:off x="14541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170014</xdr:rowOff>
    </xdr:from>
    <xdr:ext cx="378565" cy="259045"/>
    <xdr:sp macro="" textlink="">
      <xdr:nvSpPr>
        <xdr:cNvPr id="656" name="テキスト ボックス 655"/>
        <xdr:cNvSpPr txBox="1"/>
      </xdr:nvSpPr>
      <xdr:spPr>
        <a:xfrm>
          <a:off x="14403017" y="1354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85471</xdr:rowOff>
    </xdr:from>
    <xdr:to>
      <xdr:col>20</xdr:col>
      <xdr:colOff>9525</xdr:colOff>
      <xdr:row>79</xdr:row>
      <xdr:rowOff>15621</xdr:rowOff>
    </xdr:to>
    <xdr:sp macro="" textlink="">
      <xdr:nvSpPr>
        <xdr:cNvPr id="657" name="円/楕円 656"/>
        <xdr:cNvSpPr/>
      </xdr:nvSpPr>
      <xdr:spPr>
        <a:xfrm>
          <a:off x="13652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6748</xdr:rowOff>
    </xdr:from>
    <xdr:ext cx="378565" cy="259045"/>
    <xdr:sp macro="" textlink="">
      <xdr:nvSpPr>
        <xdr:cNvPr id="658" name="テキスト ボックス 657"/>
        <xdr:cNvSpPr txBox="1"/>
      </xdr:nvSpPr>
      <xdr:spPr>
        <a:xfrm>
          <a:off x="13514017" y="13551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84922</xdr:rowOff>
    </xdr:from>
    <xdr:to>
      <xdr:col>18</xdr:col>
      <xdr:colOff>492125</xdr:colOff>
      <xdr:row>79</xdr:row>
      <xdr:rowOff>15072</xdr:rowOff>
    </xdr:to>
    <xdr:sp macro="" textlink="">
      <xdr:nvSpPr>
        <xdr:cNvPr id="659" name="円/楕円 658"/>
        <xdr:cNvSpPr/>
      </xdr:nvSpPr>
      <xdr:spPr>
        <a:xfrm>
          <a:off x="12763500" y="13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6199</xdr:rowOff>
    </xdr:from>
    <xdr:ext cx="378565" cy="259045"/>
    <xdr:sp macro="" textlink="">
      <xdr:nvSpPr>
        <xdr:cNvPr id="660" name="テキスト ボックス 659"/>
        <xdr:cNvSpPr txBox="1"/>
      </xdr:nvSpPr>
      <xdr:spPr>
        <a:xfrm>
          <a:off x="12625017" y="13550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32730</xdr:rowOff>
    </xdr:from>
    <xdr:to>
      <xdr:col>23</xdr:col>
      <xdr:colOff>517525</xdr:colOff>
      <xdr:row>98</xdr:row>
      <xdr:rowOff>48180</xdr:rowOff>
    </xdr:to>
    <xdr:cxnSp macro="">
      <xdr:nvCxnSpPr>
        <xdr:cNvPr id="689" name="直線コネクタ 688"/>
        <xdr:cNvCxnSpPr/>
      </xdr:nvCxnSpPr>
      <xdr:spPr>
        <a:xfrm flipV="1">
          <a:off x="15481300" y="16834830"/>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43582</xdr:rowOff>
    </xdr:from>
    <xdr:to>
      <xdr:col>22</xdr:col>
      <xdr:colOff>365125</xdr:colOff>
      <xdr:row>98</xdr:row>
      <xdr:rowOff>48180</xdr:rowOff>
    </xdr:to>
    <xdr:cxnSp macro="">
      <xdr:nvCxnSpPr>
        <xdr:cNvPr id="692" name="直線コネクタ 691"/>
        <xdr:cNvCxnSpPr/>
      </xdr:nvCxnSpPr>
      <xdr:spPr>
        <a:xfrm>
          <a:off x="14592300" y="16845682"/>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40968</xdr:rowOff>
    </xdr:from>
    <xdr:to>
      <xdr:col>21</xdr:col>
      <xdr:colOff>161925</xdr:colOff>
      <xdr:row>98</xdr:row>
      <xdr:rowOff>43582</xdr:rowOff>
    </xdr:to>
    <xdr:cxnSp macro="">
      <xdr:nvCxnSpPr>
        <xdr:cNvPr id="695" name="直線コネクタ 694"/>
        <xdr:cNvCxnSpPr/>
      </xdr:nvCxnSpPr>
      <xdr:spPr>
        <a:xfrm>
          <a:off x="13703300" y="1684306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36903</xdr:rowOff>
    </xdr:from>
    <xdr:ext cx="534377" cy="259045"/>
    <xdr:sp macro="" textlink="">
      <xdr:nvSpPr>
        <xdr:cNvPr id="697" name="テキスト ボックス 696"/>
        <xdr:cNvSpPr txBox="1"/>
      </xdr:nvSpPr>
      <xdr:spPr>
        <a:xfrm>
          <a:off x="14325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40968</xdr:rowOff>
    </xdr:from>
    <xdr:to>
      <xdr:col>19</xdr:col>
      <xdr:colOff>644525</xdr:colOff>
      <xdr:row>98</xdr:row>
      <xdr:rowOff>45472</xdr:rowOff>
    </xdr:to>
    <xdr:cxnSp macro="">
      <xdr:nvCxnSpPr>
        <xdr:cNvPr id="698" name="直線コネクタ 697"/>
        <xdr:cNvCxnSpPr/>
      </xdr:nvCxnSpPr>
      <xdr:spPr>
        <a:xfrm flipV="1">
          <a:off x="12814300" y="16843068"/>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39121</xdr:rowOff>
    </xdr:from>
    <xdr:ext cx="534377" cy="259045"/>
    <xdr:sp macro="" textlink="">
      <xdr:nvSpPr>
        <xdr:cNvPr id="700" name="テキスト ボックス 699"/>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153380</xdr:rowOff>
    </xdr:from>
    <xdr:to>
      <xdr:col>23</xdr:col>
      <xdr:colOff>568325</xdr:colOff>
      <xdr:row>98</xdr:row>
      <xdr:rowOff>83530</xdr:rowOff>
    </xdr:to>
    <xdr:sp macro="" textlink="">
      <xdr:nvSpPr>
        <xdr:cNvPr id="708" name="円/楕円 707"/>
        <xdr:cNvSpPr/>
      </xdr:nvSpPr>
      <xdr:spPr>
        <a:xfrm>
          <a:off x="16268700" y="167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68307</xdr:rowOff>
    </xdr:from>
    <xdr:ext cx="534377" cy="259045"/>
    <xdr:sp macro="" textlink="">
      <xdr:nvSpPr>
        <xdr:cNvPr id="709" name="公債費該当値テキスト"/>
        <xdr:cNvSpPr txBox="1"/>
      </xdr:nvSpPr>
      <xdr:spPr>
        <a:xfrm>
          <a:off x="16370300" y="166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168830</xdr:rowOff>
    </xdr:from>
    <xdr:to>
      <xdr:col>22</xdr:col>
      <xdr:colOff>415925</xdr:colOff>
      <xdr:row>98</xdr:row>
      <xdr:rowOff>98980</xdr:rowOff>
    </xdr:to>
    <xdr:sp macro="" textlink="">
      <xdr:nvSpPr>
        <xdr:cNvPr id="710" name="円/楕円 709"/>
        <xdr:cNvSpPr/>
      </xdr:nvSpPr>
      <xdr:spPr>
        <a:xfrm>
          <a:off x="15430500" y="16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90107</xdr:rowOff>
    </xdr:from>
    <xdr:ext cx="534377" cy="259045"/>
    <xdr:sp macro="" textlink="">
      <xdr:nvSpPr>
        <xdr:cNvPr id="711" name="テキスト ボックス 710"/>
        <xdr:cNvSpPr txBox="1"/>
      </xdr:nvSpPr>
      <xdr:spPr>
        <a:xfrm>
          <a:off x="15214111" y="16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164232</xdr:rowOff>
    </xdr:from>
    <xdr:to>
      <xdr:col>21</xdr:col>
      <xdr:colOff>212725</xdr:colOff>
      <xdr:row>98</xdr:row>
      <xdr:rowOff>94382</xdr:rowOff>
    </xdr:to>
    <xdr:sp macro="" textlink="">
      <xdr:nvSpPr>
        <xdr:cNvPr id="712" name="円/楕円 711"/>
        <xdr:cNvSpPr/>
      </xdr:nvSpPr>
      <xdr:spPr>
        <a:xfrm>
          <a:off x="14541500" y="167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85509</xdr:rowOff>
    </xdr:from>
    <xdr:ext cx="534377" cy="259045"/>
    <xdr:sp macro="" textlink="">
      <xdr:nvSpPr>
        <xdr:cNvPr id="713" name="テキスト ボックス 712"/>
        <xdr:cNvSpPr txBox="1"/>
      </xdr:nvSpPr>
      <xdr:spPr>
        <a:xfrm>
          <a:off x="14325111" y="168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161618</xdr:rowOff>
    </xdr:from>
    <xdr:to>
      <xdr:col>20</xdr:col>
      <xdr:colOff>9525</xdr:colOff>
      <xdr:row>98</xdr:row>
      <xdr:rowOff>91768</xdr:rowOff>
    </xdr:to>
    <xdr:sp macro="" textlink="">
      <xdr:nvSpPr>
        <xdr:cNvPr id="714" name="円/楕円 713"/>
        <xdr:cNvSpPr/>
      </xdr:nvSpPr>
      <xdr:spPr>
        <a:xfrm>
          <a:off x="13652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82895</xdr:rowOff>
    </xdr:from>
    <xdr:ext cx="534377" cy="259045"/>
    <xdr:sp macro="" textlink="">
      <xdr:nvSpPr>
        <xdr:cNvPr id="715" name="テキスト ボックス 714"/>
        <xdr:cNvSpPr txBox="1"/>
      </xdr:nvSpPr>
      <xdr:spPr>
        <a:xfrm>
          <a:off x="13436111" y="168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166122</xdr:rowOff>
    </xdr:from>
    <xdr:to>
      <xdr:col>18</xdr:col>
      <xdr:colOff>492125</xdr:colOff>
      <xdr:row>98</xdr:row>
      <xdr:rowOff>96272</xdr:rowOff>
    </xdr:to>
    <xdr:sp macro="" textlink="">
      <xdr:nvSpPr>
        <xdr:cNvPr id="716" name="円/楕円 715"/>
        <xdr:cNvSpPr/>
      </xdr:nvSpPr>
      <xdr:spPr>
        <a:xfrm>
          <a:off x="12763500" y="16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87399</xdr:rowOff>
    </xdr:from>
    <xdr:ext cx="534377" cy="259045"/>
    <xdr:sp macro="" textlink="">
      <xdr:nvSpPr>
        <xdr:cNvPr id="717" name="テキスト ボックス 716"/>
        <xdr:cNvSpPr txBox="1"/>
      </xdr:nvSpPr>
      <xdr:spPr>
        <a:xfrm>
          <a:off x="12547111" y="168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54,327</a:t>
          </a:r>
          <a:r>
            <a:rPr kumimoji="1" lang="ja-JP" altLang="en-US" sz="1300">
              <a:latin typeface="ＭＳ Ｐゴシック"/>
            </a:rPr>
            <a:t>円となっており、類似団体に近い値となっている。これは、ごみ処理やし尿処理を一部事務組合で行っており、その分の交付税の算定を当市で行い、一部事務組合に支出しているためである。</a:t>
          </a:r>
        </a:p>
        <a:p>
          <a:r>
            <a:rPr kumimoji="1" lang="ja-JP" altLang="en-US" sz="1300">
              <a:latin typeface="ＭＳ Ｐゴシック"/>
            </a:rPr>
            <a:t>　総務費は</a:t>
          </a:r>
          <a:r>
            <a:rPr kumimoji="1" lang="en-US" altLang="ja-JP" sz="1300">
              <a:latin typeface="ＭＳ Ｐゴシック"/>
            </a:rPr>
            <a:t>5</a:t>
          </a:r>
          <a:r>
            <a:rPr kumimoji="1" lang="ja-JP" altLang="en-US" sz="1300">
              <a:latin typeface="ＭＳ Ｐゴシック"/>
            </a:rPr>
            <a:t>年間で大きく推移している。平成</a:t>
          </a:r>
          <a:r>
            <a:rPr kumimoji="1" lang="en-US" altLang="ja-JP" sz="1300">
              <a:latin typeface="ＭＳ Ｐゴシック"/>
            </a:rPr>
            <a:t>25</a:t>
          </a:r>
          <a:r>
            <a:rPr kumimoji="1" lang="ja-JP" altLang="en-US" sz="1300">
              <a:latin typeface="ＭＳ Ｐゴシック"/>
            </a:rPr>
            <a:t>年度は特別な要因が少ないため当市における標準的な金額であるが、平成</a:t>
          </a:r>
          <a:r>
            <a:rPr kumimoji="1" lang="en-US" altLang="ja-JP" sz="1300">
              <a:latin typeface="ＭＳ Ｐゴシック"/>
            </a:rPr>
            <a:t>23</a:t>
          </a:r>
          <a:r>
            <a:rPr kumimoji="1" lang="ja-JP" altLang="en-US" sz="1300">
              <a:latin typeface="ＭＳ Ｐゴシック"/>
            </a:rPr>
            <a:t>年度は駅前に市民交流センターを整備したことにより大幅に増加しており、平成</a:t>
          </a:r>
          <a:r>
            <a:rPr kumimoji="1" lang="en-US" altLang="ja-JP" sz="1300">
              <a:latin typeface="ＭＳ Ｐゴシック"/>
            </a:rPr>
            <a:t>24</a:t>
          </a:r>
          <a:r>
            <a:rPr kumimoji="1" lang="ja-JP" altLang="en-US" sz="1300">
              <a:latin typeface="ＭＳ Ｐゴシック"/>
            </a:rPr>
            <a:t>年度も大手企業主要部門移転に伴い予定納税された法人市民税に対して多額の還付金が生じたことにより増加している。平成</a:t>
          </a:r>
          <a:r>
            <a:rPr kumimoji="1" lang="en-US" altLang="ja-JP" sz="1300">
              <a:latin typeface="ＭＳ Ｐゴシック"/>
            </a:rPr>
            <a:t>26</a:t>
          </a:r>
          <a:r>
            <a:rPr kumimoji="1" lang="ja-JP" altLang="en-US" sz="1300">
              <a:latin typeface="ＭＳ Ｐゴシック"/>
            </a:rPr>
            <a:t>年度は基幹系情報システムの入替、平成</a:t>
          </a:r>
          <a:r>
            <a:rPr kumimoji="1" lang="en-US" altLang="ja-JP" sz="1300">
              <a:latin typeface="ＭＳ Ｐゴシック"/>
            </a:rPr>
            <a:t>27</a:t>
          </a:r>
          <a:r>
            <a:rPr kumimoji="1" lang="ja-JP" altLang="en-US" sz="1300">
              <a:latin typeface="ＭＳ Ｐゴシック"/>
            </a:rPr>
            <a:t>年度は内部情報系システムの入替及び文化ホールの大規模改修事業、平成</a:t>
          </a:r>
          <a:r>
            <a:rPr kumimoji="1" lang="en-US" altLang="ja-JP" sz="1300">
              <a:latin typeface="ＭＳ Ｐゴシック"/>
            </a:rPr>
            <a:t>28</a:t>
          </a:r>
          <a:r>
            <a:rPr kumimoji="1" lang="ja-JP" altLang="en-US" sz="1300">
              <a:latin typeface="ＭＳ Ｐゴシック"/>
            </a:rPr>
            <a:t>年度は、大村智博士ノーベル賞受賞祝賀記念事業、参議院議員通常選挙など臨時的な事業を行ったため、増加している。</a:t>
          </a:r>
        </a:p>
        <a:p>
          <a:r>
            <a:rPr kumimoji="1" lang="ja-JP" altLang="en-US" sz="1300">
              <a:latin typeface="ＭＳ Ｐゴシック"/>
            </a:rPr>
            <a:t>　民生費は平成</a:t>
          </a:r>
          <a:r>
            <a:rPr kumimoji="1" lang="en-US" altLang="ja-JP" sz="1300">
              <a:latin typeface="ＭＳ Ｐゴシック"/>
            </a:rPr>
            <a:t>26</a:t>
          </a:r>
          <a:r>
            <a:rPr kumimoji="1" lang="ja-JP" altLang="en-US" sz="1300">
              <a:latin typeface="ＭＳ Ｐゴシック"/>
            </a:rPr>
            <a:t>年度が大幅に増加しており、その要因は、第２保育園を含めた、再編保育園整備事業により普通建設事業費が大幅に増加したためである。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年度から緩やかになり、取崩額が減少し、増加に転じている。</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年度連続で赤字になっていたが、黒字に改善した。</a:t>
          </a:r>
        </a:p>
        <a:p>
          <a:r>
            <a:rPr kumimoji="1" lang="ja-JP" altLang="en-US" sz="1400">
              <a:latin typeface="ＭＳ ゴシック" pitchFamily="49" charset="-128"/>
              <a:ea typeface="ＭＳ ゴシック" pitchFamily="49" charset="-128"/>
            </a:rPr>
            <a:t>　歳出の抑制等や税の徴収強化や企業誘致などによる歳入の確保により一層努めていく。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年度の一般会計については、法人税等の税収増加による黒字比率の増加と思われる。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引き続き、企業誘致による法人税の増収や税の徴収強化に努め、基金残高の減少に歯止めをかけるとともに、新規投資的事業については十分に精査し、地方債の発行の抑制に努めていく必要がある。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14143797</v>
      </c>
      <c r="BO4" s="411"/>
      <c r="BP4" s="411"/>
      <c r="BQ4" s="411"/>
      <c r="BR4" s="411"/>
      <c r="BS4" s="411"/>
      <c r="BT4" s="411"/>
      <c r="BU4" s="412"/>
      <c r="BV4" s="410">
        <v>13066931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13565008</v>
      </c>
      <c r="BO5" s="416"/>
      <c r="BP5" s="416"/>
      <c r="BQ5" s="416"/>
      <c r="BR5" s="416"/>
      <c r="BS5" s="416"/>
      <c r="BT5" s="416"/>
      <c r="BU5" s="417"/>
      <c r="BV5" s="415">
        <v>12678059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89.6</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578789</v>
      </c>
      <c r="BO6" s="416"/>
      <c r="BP6" s="416"/>
      <c r="BQ6" s="416"/>
      <c r="BR6" s="416"/>
      <c r="BS6" s="416"/>
      <c r="BT6" s="416"/>
      <c r="BU6" s="417"/>
      <c r="BV6" s="415">
        <v>388872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96.8</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149993</v>
      </c>
      <c r="BO7" s="416"/>
      <c r="BP7" s="416"/>
      <c r="BQ7" s="416"/>
      <c r="BR7" s="416"/>
      <c r="BS7" s="416"/>
      <c r="BT7" s="416"/>
      <c r="BU7" s="417"/>
      <c r="BV7" s="415">
        <v>71843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8173319</v>
      </c>
      <c r="CU7" s="416"/>
      <c r="CV7" s="416"/>
      <c r="CW7" s="416"/>
      <c r="CX7" s="416"/>
      <c r="CY7" s="416"/>
      <c r="CZ7" s="416"/>
      <c r="DA7" s="417"/>
      <c r="DB7" s="415">
        <v>8194567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428796</v>
      </c>
      <c r="BO8" s="416"/>
      <c r="BP8" s="416"/>
      <c r="BQ8" s="416"/>
      <c r="BR8" s="416"/>
      <c r="BS8" s="416"/>
      <c r="BT8" s="416"/>
      <c r="BU8" s="417"/>
      <c r="BV8" s="415">
        <v>317029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0.63</v>
      </c>
      <c r="CU8" s="525"/>
      <c r="CV8" s="525"/>
      <c r="CW8" s="525"/>
      <c r="CX8" s="525"/>
      <c r="CY8" s="525"/>
      <c r="CZ8" s="525"/>
      <c r="DA8" s="526"/>
      <c r="DB8" s="524">
        <v>0.64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30680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111767</v>
      </c>
      <c r="BO9" s="416"/>
      <c r="BP9" s="416"/>
      <c r="BQ9" s="416"/>
      <c r="BR9" s="416"/>
      <c r="BS9" s="416"/>
      <c r="BT9" s="416"/>
      <c r="BU9" s="417"/>
      <c r="BV9" s="415">
        <v>-66005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13.7</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32477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251633</v>
      </c>
      <c r="BO10" s="416"/>
      <c r="BP10" s="416"/>
      <c r="BQ10" s="416"/>
      <c r="BR10" s="416"/>
      <c r="BS10" s="416"/>
      <c r="BT10" s="416"/>
      <c r="BU10" s="417"/>
      <c r="BV10" s="415">
        <v>230024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30298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173534</v>
      </c>
      <c r="BO12" s="416"/>
      <c r="BP12" s="416"/>
      <c r="BQ12" s="416"/>
      <c r="BR12" s="416"/>
      <c r="BS12" s="416"/>
      <c r="BT12" s="416"/>
      <c r="BU12" s="417"/>
      <c r="BV12" s="415">
        <v>180646</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29832</v>
      </c>
      <c r="S13" s="517"/>
      <c r="T13" s="517"/>
      <c r="U13" s="517"/>
      <c r="V13" s="518"/>
      <c r="W13" s="504" t="s">
        <v>124</v>
      </c>
      <c r="X13" s="428"/>
      <c r="Y13" s="428"/>
      <c r="Z13" s="428"/>
      <c r="AA13" s="428"/>
      <c r="AB13" s="429"/>
      <c r="AC13" s="391">
        <v>1533</v>
      </c>
      <c r="AD13" s="392"/>
      <c r="AE13" s="392"/>
      <c r="AF13" s="392"/>
      <c r="AG13" s="393"/>
      <c r="AH13" s="391">
        <v>1447</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189866</v>
      </c>
      <c r="BO13" s="416"/>
      <c r="BP13" s="416"/>
      <c r="BQ13" s="416"/>
      <c r="BR13" s="416"/>
      <c r="BS13" s="416"/>
      <c r="BT13" s="416"/>
      <c r="BU13" s="417"/>
      <c r="BV13" s="415">
        <v>-16627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30568</v>
      </c>
      <c r="S14" s="517"/>
      <c r="T14" s="517"/>
      <c r="U14" s="517"/>
      <c r="V14" s="518"/>
      <c r="W14" s="519"/>
      <c r="X14" s="431"/>
      <c r="Y14" s="431"/>
      <c r="Z14" s="431"/>
      <c r="AA14" s="431"/>
      <c r="AB14" s="432"/>
      <c r="AC14" s="509">
        <v>10.5</v>
      </c>
      <c r="AD14" s="510"/>
      <c r="AE14" s="510"/>
      <c r="AF14" s="510"/>
      <c r="AG14" s="511"/>
      <c r="AH14" s="509">
        <v>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87.2</v>
      </c>
      <c r="CU14" s="488"/>
      <c r="CV14" s="488"/>
      <c r="CW14" s="488"/>
      <c r="CX14" s="488"/>
      <c r="CY14" s="488"/>
      <c r="CZ14" s="488"/>
      <c r="DA14" s="489"/>
      <c r="DB14" s="520">
        <v>71.8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30126</v>
      </c>
      <c r="S15" s="517"/>
      <c r="T15" s="517"/>
      <c r="U15" s="517"/>
      <c r="V15" s="518"/>
      <c r="W15" s="504" t="s">
        <v>130</v>
      </c>
      <c r="X15" s="428"/>
      <c r="Y15" s="428"/>
      <c r="Z15" s="428"/>
      <c r="AA15" s="428"/>
      <c r="AB15" s="429"/>
      <c r="AC15" s="391">
        <v>4775</v>
      </c>
      <c r="AD15" s="392"/>
      <c r="AE15" s="392"/>
      <c r="AF15" s="392"/>
      <c r="AG15" s="393"/>
      <c r="AH15" s="391">
        <v>5398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4038187</v>
      </c>
      <c r="BO15" s="411"/>
      <c r="BP15" s="411"/>
      <c r="BQ15" s="411"/>
      <c r="BR15" s="411"/>
      <c r="BS15" s="411"/>
      <c r="BT15" s="411"/>
      <c r="BU15" s="412"/>
      <c r="BV15" s="410">
        <v>3999766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32.799999999999997</v>
      </c>
      <c r="AD16" s="510"/>
      <c r="AE16" s="510"/>
      <c r="AF16" s="510"/>
      <c r="AG16" s="511"/>
      <c r="AH16" s="509">
        <v>35.799999999999997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6428754</v>
      </c>
      <c r="BO16" s="416"/>
      <c r="BP16" s="416"/>
      <c r="BQ16" s="416"/>
      <c r="BR16" s="416"/>
      <c r="BS16" s="416"/>
      <c r="BT16" s="416"/>
      <c r="BU16" s="417"/>
      <c r="BV16" s="415">
        <v>6358350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8238</v>
      </c>
      <c r="AD17" s="392"/>
      <c r="AE17" s="392"/>
      <c r="AF17" s="392"/>
      <c r="AG17" s="393"/>
      <c r="AH17" s="391">
        <v>8251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5159205</v>
      </c>
      <c r="BO17" s="416"/>
      <c r="BP17" s="416"/>
      <c r="BQ17" s="416"/>
      <c r="BR17" s="416"/>
      <c r="BS17" s="416"/>
      <c r="BT17" s="416"/>
      <c r="BU17" s="417"/>
      <c r="BV17" s="415">
        <v>5108307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143.69</v>
      </c>
      <c r="M18" s="480"/>
      <c r="N18" s="480"/>
      <c r="O18" s="480"/>
      <c r="P18" s="480"/>
      <c r="Q18" s="480"/>
      <c r="R18" s="481"/>
      <c r="S18" s="481"/>
      <c r="T18" s="481"/>
      <c r="U18" s="481"/>
      <c r="V18" s="482"/>
      <c r="W18" s="496"/>
      <c r="X18" s="497"/>
      <c r="Y18" s="497"/>
      <c r="Z18" s="497"/>
      <c r="AA18" s="497"/>
      <c r="AB18" s="505"/>
      <c r="AC18" s="379">
        <v>56.6</v>
      </c>
      <c r="AD18" s="380"/>
      <c r="AE18" s="380"/>
      <c r="AF18" s="380"/>
      <c r="AG18" s="483"/>
      <c r="AH18" s="379">
        <v>54.7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7561294</v>
      </c>
      <c r="BO18" s="416"/>
      <c r="BP18" s="416"/>
      <c r="BQ18" s="416"/>
      <c r="BR18" s="416"/>
      <c r="BS18" s="416"/>
      <c r="BT18" s="416"/>
      <c r="BU18" s="417"/>
      <c r="BV18" s="415">
        <v>7314907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10038963</v>
      </c>
      <c r="BO19" s="416"/>
      <c r="BP19" s="416"/>
      <c r="BQ19" s="416"/>
      <c r="BR19" s="416"/>
      <c r="BS19" s="416"/>
      <c r="BT19" s="416"/>
      <c r="BU19" s="417"/>
      <c r="BV19" s="415">
        <v>9878370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11673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17062370</v>
      </c>
      <c r="BO23" s="416"/>
      <c r="BP23" s="416"/>
      <c r="BQ23" s="416"/>
      <c r="BR23" s="416"/>
      <c r="BS23" s="416"/>
      <c r="BT23" s="416"/>
      <c r="BU23" s="417"/>
      <c r="BV23" s="415">
        <v>16740363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7620</v>
      </c>
      <c r="R24" s="392"/>
      <c r="S24" s="392"/>
      <c r="T24" s="392"/>
      <c r="U24" s="392"/>
      <c r="V24" s="393"/>
      <c r="W24" s="457"/>
      <c r="X24" s="448"/>
      <c r="Y24" s="449"/>
      <c r="Z24" s="388" t="s">
        <v>154</v>
      </c>
      <c r="AA24" s="389"/>
      <c r="AB24" s="389"/>
      <c r="AC24" s="389"/>
      <c r="AD24" s="389"/>
      <c r="AE24" s="389"/>
      <c r="AF24" s="389"/>
      <c r="AG24" s="390"/>
      <c r="AH24" s="391">
        <v>206</v>
      </c>
      <c r="AI24" s="392"/>
      <c r="AJ24" s="392"/>
      <c r="AK24" s="392"/>
      <c r="AL24" s="393"/>
      <c r="AM24" s="391">
        <v>641690</v>
      </c>
      <c r="AN24" s="392"/>
      <c r="AO24" s="392"/>
      <c r="AP24" s="392"/>
      <c r="AQ24" s="392"/>
      <c r="AR24" s="393"/>
      <c r="AS24" s="391">
        <v>3115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13204073</v>
      </c>
      <c r="BO24" s="416"/>
      <c r="BP24" s="416"/>
      <c r="BQ24" s="416"/>
      <c r="BR24" s="416"/>
      <c r="BS24" s="416"/>
      <c r="BT24" s="416"/>
      <c r="BU24" s="417"/>
      <c r="BV24" s="415">
        <v>13034182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6300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1004525</v>
      </c>
      <c r="BO25" s="411"/>
      <c r="BP25" s="411"/>
      <c r="BQ25" s="411"/>
      <c r="BR25" s="411"/>
      <c r="BS25" s="411"/>
      <c r="BT25" s="411"/>
      <c r="BU25" s="412"/>
      <c r="BV25" s="410">
        <v>212763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5730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23936</v>
      </c>
      <c r="AN26" s="392"/>
      <c r="AO26" s="392"/>
      <c r="AP26" s="392"/>
      <c r="AQ26" s="392"/>
      <c r="AR26" s="393"/>
      <c r="AS26" s="391">
        <v>2992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3690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1946609</v>
      </c>
      <c r="BO28" s="411"/>
      <c r="BP28" s="411"/>
      <c r="BQ28" s="411"/>
      <c r="BR28" s="411"/>
      <c r="BS28" s="411"/>
      <c r="BT28" s="411"/>
      <c r="BU28" s="412"/>
      <c r="BV28" s="410">
        <v>1868510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3360</v>
      </c>
      <c r="R29" s="392"/>
      <c r="S29" s="392"/>
      <c r="T29" s="392"/>
      <c r="U29" s="392"/>
      <c r="V29" s="393"/>
      <c r="W29" s="458"/>
      <c r="X29" s="459"/>
      <c r="Y29" s="460"/>
      <c r="Z29" s="388" t="s">
        <v>170</v>
      </c>
      <c r="AA29" s="389"/>
      <c r="AB29" s="389"/>
      <c r="AC29" s="389"/>
      <c r="AD29" s="389"/>
      <c r="AE29" s="389"/>
      <c r="AF29" s="389"/>
      <c r="AG29" s="390"/>
      <c r="AH29" s="391">
        <v>206</v>
      </c>
      <c r="AI29" s="392"/>
      <c r="AJ29" s="392"/>
      <c r="AK29" s="392"/>
      <c r="AL29" s="393"/>
      <c r="AM29" s="391">
        <v>641690</v>
      </c>
      <c r="AN29" s="392"/>
      <c r="AO29" s="392"/>
      <c r="AP29" s="392"/>
      <c r="AQ29" s="392"/>
      <c r="AR29" s="393"/>
      <c r="AS29" s="391">
        <v>3115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397741</v>
      </c>
      <c r="BO29" s="416"/>
      <c r="BP29" s="416"/>
      <c r="BQ29" s="416"/>
      <c r="BR29" s="416"/>
      <c r="BS29" s="416"/>
      <c r="BT29" s="416"/>
      <c r="BU29" s="417"/>
      <c r="BV29" s="415">
        <v>395202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1997040</v>
      </c>
      <c r="BO30" s="419"/>
      <c r="BP30" s="419"/>
      <c r="BQ30" s="419"/>
      <c r="BR30" s="419"/>
      <c r="BS30" s="419"/>
      <c r="BT30" s="419"/>
      <c r="BU30" s="420"/>
      <c r="BV30" s="418">
        <v>2160982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峡北地域広域水道企業団</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韮崎市土地開発公社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国民健康保険韮崎市立病院事業会計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峡北広域行政事務組合　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武田の里文化振興協会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峡北広域行政事務組合　常備消防特別会計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峡北広域行政事務組合　ごみ処理特別会計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峡北広域行政事務組合　し尿処理特別会計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後期高齢者医療広域連合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後期高齢者医療広域連合　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御勅使川入旧三十六ヶ村入会山恩賜林県有財産保護財産区</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山梨県市町村総合事務組合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山梨県市町村総合事務組合　電子化事業及び会館管理・研修事業特別会計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529</v>
      </c>
      <c r="D34" s="1184"/>
      <c r="E34" s="1185"/>
      <c r="F34" s="32">
        <v>13.84</v>
      </c>
      <c r="G34" s="33">
        <v>15.34</v>
      </c>
      <c r="H34" s="33">
        <v>16.53</v>
      </c>
      <c r="I34" s="33">
        <v>11.1</v>
      </c>
      <c r="J34" s="34">
        <v>8.83</v>
      </c>
      <c r="K34" s="22"/>
      <c r="L34" s="22"/>
      <c r="M34" s="22"/>
      <c r="N34" s="22"/>
      <c r="O34" s="22"/>
      <c r="P34" s="22"/>
    </row>
    <row r="35" spans="1:16" ht="39" customHeight="1">
      <c r="A35" s="22"/>
      <c r="B35" s="35"/>
      <c r="C35" s="1178" t="s">
        <v>530</v>
      </c>
      <c r="D35" s="1179"/>
      <c r="E35" s="1180"/>
      <c r="F35" s="36">
        <v>3.67</v>
      </c>
      <c r="G35" s="37">
        <v>4.1399999999999997</v>
      </c>
      <c r="H35" s="37">
        <v>4.74</v>
      </c>
      <c r="I35" s="37">
        <v>3.86</v>
      </c>
      <c r="J35" s="38">
        <v>5.24</v>
      </c>
      <c r="K35" s="22"/>
      <c r="L35" s="22"/>
      <c r="M35" s="22"/>
      <c r="N35" s="22"/>
      <c r="O35" s="22"/>
      <c r="P35" s="22"/>
    </row>
    <row r="36" spans="1:16" ht="39" customHeight="1">
      <c r="A36" s="22"/>
      <c r="B36" s="35"/>
      <c r="C36" s="1178" t="s">
        <v>531</v>
      </c>
      <c r="D36" s="1179"/>
      <c r="E36" s="1180"/>
      <c r="F36" s="36">
        <v>5.75</v>
      </c>
      <c r="G36" s="37">
        <v>6.01</v>
      </c>
      <c r="H36" s="37">
        <v>5.5</v>
      </c>
      <c r="I36" s="37">
        <v>4.54</v>
      </c>
      <c r="J36" s="38">
        <v>4.41</v>
      </c>
      <c r="K36" s="22"/>
      <c r="L36" s="22"/>
      <c r="M36" s="22"/>
      <c r="N36" s="22"/>
      <c r="O36" s="22"/>
      <c r="P36" s="22"/>
    </row>
    <row r="37" spans="1:16" ht="39" customHeight="1">
      <c r="A37" s="22"/>
      <c r="B37" s="35"/>
      <c r="C37" s="1178" t="s">
        <v>532</v>
      </c>
      <c r="D37" s="1179"/>
      <c r="E37" s="1180"/>
      <c r="F37" s="36">
        <v>1.17</v>
      </c>
      <c r="G37" s="37">
        <v>2.5299999999999998</v>
      </c>
      <c r="H37" s="37">
        <v>3.16</v>
      </c>
      <c r="I37" s="37">
        <v>2.4</v>
      </c>
      <c r="J37" s="38">
        <v>2.78</v>
      </c>
      <c r="K37" s="22"/>
      <c r="L37" s="22"/>
      <c r="M37" s="22"/>
      <c r="N37" s="22"/>
      <c r="O37" s="22"/>
      <c r="P37" s="22"/>
    </row>
    <row r="38" spans="1:16" ht="39" customHeight="1">
      <c r="A38" s="22"/>
      <c r="B38" s="35"/>
      <c r="C38" s="1178" t="s">
        <v>533</v>
      </c>
      <c r="D38" s="1179"/>
      <c r="E38" s="1180"/>
      <c r="F38" s="36">
        <v>0.36</v>
      </c>
      <c r="G38" s="37">
        <v>0.57999999999999996</v>
      </c>
      <c r="H38" s="37">
        <v>0.66</v>
      </c>
      <c r="I38" s="37">
        <v>1.19</v>
      </c>
      <c r="J38" s="38">
        <v>1.29</v>
      </c>
      <c r="K38" s="22"/>
      <c r="L38" s="22"/>
      <c r="M38" s="22"/>
      <c r="N38" s="22"/>
      <c r="O38" s="22"/>
      <c r="P38" s="22"/>
    </row>
    <row r="39" spans="1:16" ht="39" customHeight="1">
      <c r="A39" s="22"/>
      <c r="B39" s="35"/>
      <c r="C39" s="1178" t="s">
        <v>534</v>
      </c>
      <c r="D39" s="1179"/>
      <c r="E39" s="1180"/>
      <c r="F39" s="36">
        <v>0</v>
      </c>
      <c r="G39" s="37">
        <v>0</v>
      </c>
      <c r="H39" s="37">
        <v>0.01</v>
      </c>
      <c r="I39" s="37">
        <v>0</v>
      </c>
      <c r="J39" s="38">
        <v>0</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t="s">
        <v>537</v>
      </c>
      <c r="H41" s="37">
        <v>0</v>
      </c>
      <c r="I41" s="37">
        <v>0</v>
      </c>
      <c r="J41" s="38">
        <v>0</v>
      </c>
      <c r="K41" s="22"/>
      <c r="L41" s="22"/>
      <c r="M41" s="22"/>
      <c r="N41" s="22"/>
      <c r="O41" s="22"/>
      <c r="P41" s="22"/>
    </row>
    <row r="42" spans="1:16" ht="39" customHeight="1">
      <c r="A42" s="22"/>
      <c r="B42" s="39"/>
      <c r="C42" s="1178" t="s">
        <v>538</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1326</v>
      </c>
      <c r="L45" s="60">
        <v>1416</v>
      </c>
      <c r="M45" s="60">
        <v>1391</v>
      </c>
      <c r="N45" s="60">
        <v>1346</v>
      </c>
      <c r="O45" s="61">
        <v>1457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652</v>
      </c>
      <c r="L48" s="64">
        <v>563</v>
      </c>
      <c r="M48" s="64">
        <v>527</v>
      </c>
      <c r="N48" s="64">
        <v>533</v>
      </c>
      <c r="O48" s="65">
        <v>549</v>
      </c>
      <c r="P48" s="48"/>
      <c r="Q48" s="48"/>
      <c r="R48" s="48"/>
      <c r="S48" s="48"/>
      <c r="T48" s="48"/>
      <c r="U48" s="48"/>
    </row>
    <row r="49" spans="1:21" ht="30.75" customHeight="1">
      <c r="A49" s="48"/>
      <c r="B49" s="1196"/>
      <c r="C49" s="1197"/>
      <c r="D49" s="62"/>
      <c r="E49" s="1188" t="s">
        <v>16</v>
      </c>
      <c r="F49" s="1188"/>
      <c r="G49" s="1188"/>
      <c r="H49" s="1188"/>
      <c r="I49" s="1188"/>
      <c r="J49" s="1189"/>
      <c r="K49" s="63">
        <v>409</v>
      </c>
      <c r="L49" s="64">
        <v>412</v>
      </c>
      <c r="M49" s="64">
        <v>426</v>
      </c>
      <c r="N49" s="64">
        <v>413</v>
      </c>
      <c r="O49" s="65">
        <v>413</v>
      </c>
      <c r="P49" s="48"/>
      <c r="Q49" s="48"/>
      <c r="R49" s="48"/>
      <c r="S49" s="48"/>
      <c r="T49" s="48"/>
      <c r="U49" s="48"/>
    </row>
    <row r="50" spans="1:21" ht="30.75" customHeight="1">
      <c r="A50" s="48"/>
      <c r="B50" s="1196"/>
      <c r="C50" s="1197"/>
      <c r="D50" s="62"/>
      <c r="E50" s="1188" t="s">
        <v>17</v>
      </c>
      <c r="F50" s="1188"/>
      <c r="G50" s="1188"/>
      <c r="H50" s="1188"/>
      <c r="I50" s="1188"/>
      <c r="J50" s="1189"/>
      <c r="K50" s="63">
        <v>18</v>
      </c>
      <c r="L50" s="64">
        <v>7</v>
      </c>
      <c r="M50" s="64">
        <v>4</v>
      </c>
      <c r="N50" s="64">
        <v>4</v>
      </c>
      <c r="O50" s="65">
        <v>3</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1612</v>
      </c>
      <c r="L52" s="64">
        <v>1670</v>
      </c>
      <c r="M52" s="64">
        <v>1681</v>
      </c>
      <c r="N52" s="64">
        <v>1665</v>
      </c>
      <c r="O52" s="65">
        <v>1740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793</v>
      </c>
      <c r="L53" s="69">
        <v>728</v>
      </c>
      <c r="M53" s="69">
        <v>667</v>
      </c>
      <c r="N53" s="69">
        <v>631</v>
      </c>
      <c r="O53" s="70">
        <v>682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16294</v>
      </c>
      <c r="J41" s="83">
        <v>16665</v>
      </c>
      <c r="K41" s="83">
        <v>16842</v>
      </c>
      <c r="L41" s="83">
        <v>16740</v>
      </c>
      <c r="M41" s="84">
        <v>17062</v>
      </c>
    </row>
    <row r="42" spans="2:13" ht="27.75" customHeight="1">
      <c r="B42" s="1204"/>
      <c r="C42" s="1205"/>
      <c r="D42" s="85"/>
      <c r="E42" s="1208" t="s">
        <v>26</v>
      </c>
      <c r="F42" s="1208"/>
      <c r="G42" s="1208"/>
      <c r="H42" s="1209"/>
      <c r="I42" s="86">
        <v>20</v>
      </c>
      <c r="J42" s="87">
        <v>13</v>
      </c>
      <c r="K42" s="87">
        <v>10</v>
      </c>
      <c r="L42" s="87">
        <v>7</v>
      </c>
      <c r="M42" s="88">
        <v>4</v>
      </c>
    </row>
    <row r="43" spans="2:13" ht="27.75" customHeight="1">
      <c r="B43" s="1204"/>
      <c r="C43" s="1205"/>
      <c r="D43" s="85"/>
      <c r="E43" s="1208" t="s">
        <v>27</v>
      </c>
      <c r="F43" s="1208"/>
      <c r="G43" s="1208"/>
      <c r="H43" s="1209"/>
      <c r="I43" s="86">
        <v>9389</v>
      </c>
      <c r="J43" s="87">
        <v>9416</v>
      </c>
      <c r="K43" s="87">
        <v>9696</v>
      </c>
      <c r="L43" s="87">
        <v>9818</v>
      </c>
      <c r="M43" s="88">
        <v>10105</v>
      </c>
    </row>
    <row r="44" spans="2:13" ht="27.75" customHeight="1">
      <c r="B44" s="1204"/>
      <c r="C44" s="1205"/>
      <c r="D44" s="85"/>
      <c r="E44" s="1208" t="s">
        <v>28</v>
      </c>
      <c r="F44" s="1208"/>
      <c r="G44" s="1208"/>
      <c r="H44" s="1209"/>
      <c r="I44" s="86">
        <v>1874</v>
      </c>
      <c r="J44" s="87">
        <v>1788</v>
      </c>
      <c r="K44" s="87">
        <v>1829</v>
      </c>
      <c r="L44" s="87">
        <v>1595</v>
      </c>
      <c r="M44" s="88">
        <v>1918</v>
      </c>
    </row>
    <row r="45" spans="2:13" ht="27.75" customHeight="1">
      <c r="B45" s="1204"/>
      <c r="C45" s="1205"/>
      <c r="D45" s="85"/>
      <c r="E45" s="1208" t="s">
        <v>29</v>
      </c>
      <c r="F45" s="1208"/>
      <c r="G45" s="1208"/>
      <c r="H45" s="1209"/>
      <c r="I45" s="86">
        <v>2294</v>
      </c>
      <c r="J45" s="87">
        <v>1983</v>
      </c>
      <c r="K45" s="87">
        <v>1923</v>
      </c>
      <c r="L45" s="87">
        <v>1911</v>
      </c>
      <c r="M45" s="88">
        <v>1845</v>
      </c>
    </row>
    <row r="46" spans="2:13" ht="27.75" customHeight="1">
      <c r="B46" s="1204"/>
      <c r="C46" s="1205"/>
      <c r="D46" s="89"/>
      <c r="E46" s="1208" t="s">
        <v>30</v>
      </c>
      <c r="F46" s="1208"/>
      <c r="G46" s="1208"/>
      <c r="H46" s="1209"/>
      <c r="I46" s="86" t="s">
        <v>481</v>
      </c>
      <c r="J46" s="87" t="s">
        <v>481</v>
      </c>
      <c r="K46" s="87" t="s">
        <v>481</v>
      </c>
      <c r="L46" s="87" t="s">
        <v>481</v>
      </c>
      <c r="M46" s="88">
        <v>3</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4587</v>
      </c>
      <c r="J50" s="87">
        <v>4345</v>
      </c>
      <c r="K50" s="87">
        <v>4216</v>
      </c>
      <c r="L50" s="87">
        <v>4456</v>
      </c>
      <c r="M50" s="88">
        <v>4801</v>
      </c>
    </row>
    <row r="51" spans="2:13" ht="27.75" customHeight="1">
      <c r="B51" s="1204"/>
      <c r="C51" s="1205"/>
      <c r="D51" s="85"/>
      <c r="E51" s="1208" t="s">
        <v>36</v>
      </c>
      <c r="F51" s="1208"/>
      <c r="G51" s="1208"/>
      <c r="H51" s="1209"/>
      <c r="I51" s="86">
        <v>1419</v>
      </c>
      <c r="J51" s="87">
        <v>1363</v>
      </c>
      <c r="K51" s="87">
        <v>1342</v>
      </c>
      <c r="L51" s="87">
        <v>1393</v>
      </c>
      <c r="M51" s="88">
        <v>1299</v>
      </c>
    </row>
    <row r="52" spans="2:13" ht="27.75" customHeight="1">
      <c r="B52" s="1206"/>
      <c r="C52" s="1207"/>
      <c r="D52" s="85"/>
      <c r="E52" s="1208" t="s">
        <v>37</v>
      </c>
      <c r="F52" s="1208"/>
      <c r="G52" s="1208"/>
      <c r="H52" s="1209"/>
      <c r="I52" s="86">
        <v>18751</v>
      </c>
      <c r="J52" s="87">
        <v>18720</v>
      </c>
      <c r="K52" s="87">
        <v>19067</v>
      </c>
      <c r="L52" s="87">
        <v>19451</v>
      </c>
      <c r="M52" s="88">
        <v>19134</v>
      </c>
    </row>
    <row r="53" spans="2:13" ht="27.75" customHeight="1" thickBot="1">
      <c r="B53" s="1210" t="s">
        <v>21</v>
      </c>
      <c r="C53" s="1211"/>
      <c r="D53" s="92"/>
      <c r="E53" s="1212" t="s">
        <v>38</v>
      </c>
      <c r="F53" s="1212"/>
      <c r="G53" s="1212"/>
      <c r="H53" s="1213"/>
      <c r="I53" s="93">
        <v>5115</v>
      </c>
      <c r="J53" s="94">
        <v>5438</v>
      </c>
      <c r="K53" s="94">
        <v>5676</v>
      </c>
      <c r="L53" s="94">
        <v>4771</v>
      </c>
      <c r="M53" s="95">
        <v>5703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7" zoomScaleNormal="77"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5" t="s">
        <v>563</v>
      </c>
      <c r="I42" s="354"/>
      <c r="J42" s="354"/>
      <c r="K42" s="354"/>
      <c r="L42" s="246"/>
      <c r="M42" s="246"/>
      <c r="N42" s="246"/>
      <c r="O42" s="246"/>
    </row>
    <row r="43" spans="2:17">
      <c r="B43" s="250"/>
      <c r="C43" s="246"/>
      <c r="D43" s="246"/>
      <c r="E43" s="246"/>
      <c r="F43" s="246"/>
      <c r="G43" s="1221" t="s">
        <v>568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565</v>
      </c>
    </row>
    <row r="50" spans="1:17">
      <c r="B50" s="250"/>
      <c r="C50" s="246"/>
      <c r="D50" s="246"/>
      <c r="E50" s="246"/>
      <c r="F50" s="246"/>
      <c r="G50" s="1230"/>
      <c r="H50" s="1231"/>
      <c r="I50" s="1231"/>
      <c r="J50" s="1232"/>
      <c r="K50" s="347" t="s">
        <v>520</v>
      </c>
      <c r="L50" s="347" t="s">
        <v>521</v>
      </c>
      <c r="M50" s="347" t="s">
        <v>522</v>
      </c>
      <c r="N50" s="347" t="s">
        <v>523</v>
      </c>
      <c r="O50" s="347" t="s">
        <v>524</v>
      </c>
    </row>
    <row r="51" spans="1:17">
      <c r="B51" s="250"/>
      <c r="C51" s="246"/>
      <c r="D51" s="246"/>
      <c r="E51" s="246"/>
      <c r="F51" s="246"/>
      <c r="G51" s="1233" t="s">
        <v>561</v>
      </c>
      <c r="H51" s="1234"/>
      <c r="I51" s="1239" t="s">
        <v>559</v>
      </c>
      <c r="J51" s="1239"/>
      <c r="K51" s="1241"/>
      <c r="L51" s="1241"/>
      <c r="M51" s="1241"/>
      <c r="N51" s="1242">
        <v>71.8</v>
      </c>
      <c r="O51" s="1242">
        <v>87.2</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44"/>
      <c r="L53" s="1244"/>
      <c r="M53" s="1244"/>
      <c r="N53" s="1246">
        <v>43.2</v>
      </c>
      <c r="O53" s="1246">
        <v>44.7</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560</v>
      </c>
      <c r="H55" s="1248"/>
      <c r="I55" s="1243" t="s">
        <v>559</v>
      </c>
      <c r="J55" s="1243"/>
      <c r="K55" s="1241"/>
      <c r="L55" s="1241"/>
      <c r="M55" s="1241"/>
      <c r="N55" s="1242">
        <v>32.799999999999997</v>
      </c>
      <c r="O55" s="1242">
        <v>54.6</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570</v>
      </c>
      <c r="J57" s="1253"/>
      <c r="K57" s="1244"/>
      <c r="L57" s="1244"/>
      <c r="M57" s="1244"/>
      <c r="N57" s="1246">
        <v>58.6</v>
      </c>
      <c r="O57" s="1246">
        <v>55.1</v>
      </c>
      <c r="P57" s="363"/>
      <c r="Q57" s="358"/>
    </row>
    <row r="58" spans="1:17" s="357" customFormat="1">
      <c r="A58" s="245"/>
      <c r="B58" s="358"/>
      <c r="C58" s="354"/>
      <c r="D58" s="354"/>
      <c r="E58" s="354"/>
      <c r="F58" s="354"/>
      <c r="G58" s="1251"/>
      <c r="H58" s="1252"/>
      <c r="I58" s="1253"/>
      <c r="J58" s="1253"/>
      <c r="K58" s="1245"/>
      <c r="L58" s="1245"/>
      <c r="M58" s="1245"/>
      <c r="N58" s="1245"/>
      <c r="O58" s="1245"/>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5" t="s">
        <v>563</v>
      </c>
      <c r="I64" s="354"/>
      <c r="J64" s="354"/>
      <c r="K64" s="354"/>
      <c r="L64" s="246"/>
      <c r="M64" s="246"/>
      <c r="N64" s="246"/>
      <c r="O64" s="246"/>
    </row>
    <row r="65" spans="2:30">
      <c r="B65" s="250"/>
      <c r="C65" s="246"/>
      <c r="D65" s="246"/>
      <c r="E65" s="246"/>
      <c r="F65" s="246"/>
      <c r="G65" s="1221" t="s">
        <v>571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562</v>
      </c>
      <c r="I71" s="351"/>
      <c r="J71" s="350"/>
      <c r="K71" s="350"/>
      <c r="L71" s="349"/>
      <c r="M71" s="350"/>
      <c r="N71" s="349"/>
      <c r="O71" s="348"/>
    </row>
    <row r="72" spans="2:30">
      <c r="B72" s="250"/>
      <c r="C72" s="246"/>
      <c r="D72" s="246"/>
      <c r="E72" s="246"/>
      <c r="F72" s="246"/>
      <c r="G72" s="1230"/>
      <c r="H72" s="1231"/>
      <c r="I72" s="1231"/>
      <c r="J72" s="1232"/>
      <c r="K72" s="347" t="s">
        <v>520</v>
      </c>
      <c r="L72" s="347" t="s">
        <v>521</v>
      </c>
      <c r="M72" s="347" t="s">
        <v>522</v>
      </c>
      <c r="N72" s="347" t="s">
        <v>523</v>
      </c>
      <c r="O72" s="347" t="s">
        <v>524</v>
      </c>
    </row>
    <row r="73" spans="2:30">
      <c r="B73" s="250"/>
      <c r="C73" s="246"/>
      <c r="D73" s="246"/>
      <c r="E73" s="246"/>
      <c r="F73" s="246"/>
      <c r="G73" s="1233" t="s">
        <v>561</v>
      </c>
      <c r="H73" s="1234"/>
      <c r="I73" s="1239" t="s">
        <v>559</v>
      </c>
      <c r="J73" s="1239"/>
      <c r="K73" s="1254">
        <v>73.3</v>
      </c>
      <c r="L73" s="1254">
        <v>81.099999999999994</v>
      </c>
      <c r="M73" s="1242">
        <v>87.2</v>
      </c>
      <c r="N73" s="1242">
        <v>71.8</v>
      </c>
      <c r="O73" s="1242">
        <v>87.2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46">
        <v>12</v>
      </c>
      <c r="L75" s="1246">
        <v>11.2</v>
      </c>
      <c r="M75" s="1246">
        <v>10.8</v>
      </c>
      <c r="N75" s="1246">
        <v>10.199999999999999</v>
      </c>
      <c r="O75" s="1246">
        <v>10</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560</v>
      </c>
      <c r="H77" s="1248"/>
      <c r="I77" s="1243" t="s">
        <v>559</v>
      </c>
      <c r="J77" s="1243"/>
      <c r="K77" s="1254">
        <v>64.599999999999994</v>
      </c>
      <c r="L77" s="1254">
        <v>52.8</v>
      </c>
      <c r="M77" s="1242">
        <v>48.6</v>
      </c>
      <c r="N77" s="1242">
        <v>32.799999999999997</v>
      </c>
      <c r="O77" s="1242">
        <v>54.6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558</v>
      </c>
      <c r="J79" s="1253"/>
      <c r="K79" s="1256">
        <v>12.4</v>
      </c>
      <c r="L79" s="1256">
        <v>11.5</v>
      </c>
      <c r="M79" s="1256">
        <v>10.4</v>
      </c>
      <c r="N79" s="1256">
        <v>9.5</v>
      </c>
      <c r="O79" s="1256">
        <v>10</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33459</v>
      </c>
      <c r="E3" s="118"/>
      <c r="F3" s="119">
        <v>70489</v>
      </c>
      <c r="G3" s="120"/>
      <c r="H3" s="121"/>
    </row>
    <row r="4" spans="1:8">
      <c r="A4" s="122"/>
      <c r="B4" s="123"/>
      <c r="C4" s="124"/>
      <c r="D4" s="125">
        <v>18900</v>
      </c>
      <c r="E4" s="126"/>
      <c r="F4" s="127">
        <v>37817</v>
      </c>
      <c r="G4" s="128"/>
      <c r="H4" s="129"/>
    </row>
    <row r="5" spans="1:8">
      <c r="A5" s="110" t="s">
        <v>514</v>
      </c>
      <c r="B5" s="115"/>
      <c r="C5" s="116"/>
      <c r="D5" s="117">
        <v>53327</v>
      </c>
      <c r="E5" s="118"/>
      <c r="F5" s="119">
        <v>84389</v>
      </c>
      <c r="G5" s="120"/>
      <c r="H5" s="121"/>
    </row>
    <row r="6" spans="1:8">
      <c r="A6" s="122"/>
      <c r="B6" s="123"/>
      <c r="C6" s="124"/>
      <c r="D6" s="125">
        <v>21660</v>
      </c>
      <c r="E6" s="126"/>
      <c r="F6" s="127">
        <v>44339</v>
      </c>
      <c r="G6" s="128"/>
      <c r="H6" s="129"/>
    </row>
    <row r="7" spans="1:8">
      <c r="A7" s="110" t="s">
        <v>515</v>
      </c>
      <c r="B7" s="115"/>
      <c r="C7" s="116"/>
      <c r="D7" s="117">
        <v>53645</v>
      </c>
      <c r="E7" s="118"/>
      <c r="F7" s="119">
        <v>83623</v>
      </c>
      <c r="G7" s="120"/>
      <c r="H7" s="121"/>
    </row>
    <row r="8" spans="1:8">
      <c r="A8" s="122"/>
      <c r="B8" s="123"/>
      <c r="C8" s="124"/>
      <c r="D8" s="125">
        <v>24866</v>
      </c>
      <c r="E8" s="126"/>
      <c r="F8" s="127">
        <v>48787</v>
      </c>
      <c r="G8" s="128"/>
      <c r="H8" s="129"/>
    </row>
    <row r="9" spans="1:8">
      <c r="A9" s="110" t="s">
        <v>516</v>
      </c>
      <c r="B9" s="115"/>
      <c r="C9" s="116"/>
      <c r="D9" s="117">
        <v>28967</v>
      </c>
      <c r="E9" s="118"/>
      <c r="F9" s="119">
        <v>87974</v>
      </c>
      <c r="G9" s="120"/>
      <c r="H9" s="121"/>
    </row>
    <row r="10" spans="1:8">
      <c r="A10" s="122"/>
      <c r="B10" s="123"/>
      <c r="C10" s="124"/>
      <c r="D10" s="125">
        <v>15089</v>
      </c>
      <c r="E10" s="126"/>
      <c r="F10" s="127">
        <v>48183</v>
      </c>
      <c r="G10" s="128"/>
      <c r="H10" s="129"/>
    </row>
    <row r="11" spans="1:8">
      <c r="A11" s="110" t="s">
        <v>517</v>
      </c>
      <c r="B11" s="115"/>
      <c r="C11" s="116"/>
      <c r="D11" s="117">
        <v>61027</v>
      </c>
      <c r="E11" s="118"/>
      <c r="F11" s="119">
        <v>83280</v>
      </c>
      <c r="G11" s="120"/>
      <c r="H11" s="121"/>
    </row>
    <row r="12" spans="1:8">
      <c r="A12" s="122"/>
      <c r="B12" s="123"/>
      <c r="C12" s="130"/>
      <c r="D12" s="125">
        <v>39312</v>
      </c>
      <c r="E12" s="126"/>
      <c r="F12" s="127">
        <v>43123</v>
      </c>
      <c r="G12" s="128"/>
      <c r="H12" s="129"/>
    </row>
    <row r="13" spans="1:8">
      <c r="A13" s="110"/>
      <c r="B13" s="115"/>
      <c r="C13" s="131"/>
      <c r="D13" s="132">
        <v>46085</v>
      </c>
      <c r="E13" s="133"/>
      <c r="F13" s="134">
        <v>81951</v>
      </c>
      <c r="G13" s="135"/>
      <c r="H13" s="121"/>
    </row>
    <row r="14" spans="1:8">
      <c r="A14" s="122"/>
      <c r="B14" s="123"/>
      <c r="C14" s="124"/>
      <c r="D14" s="125">
        <v>23965</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3.67</v>
      </c>
      <c r="C19" s="136">
        <f>ROUND(VALUE(SUBSTITUTE(実質収支比率等に係る経年分析!G$48,"▲","-")),2)</f>
        <v>4.1500000000000004</v>
      </c>
      <c r="D19" s="136">
        <f>ROUND(VALUE(SUBSTITUTE(実質収支比率等に係る経年分析!H$48,"▲","-")),2)</f>
        <v>4.75</v>
      </c>
      <c r="E19" s="136">
        <f>ROUND(VALUE(SUBSTITUTE(実質収支比率等に係る経年分析!I$48,"▲","-")),2)</f>
        <v>3.87</v>
      </c>
      <c r="F19" s="136">
        <f>ROUND(VALUE(SUBSTITUTE(実質収支比率等に係る経年分析!J$48,"▲","-")),2)</f>
        <v>5.25</v>
      </c>
    </row>
    <row r="20" spans="1:11">
      <c r="A20" s="136" t="s">
        <v>43</v>
      </c>
      <c r="B20" s="136">
        <f>ROUND(VALUE(SUBSTITUTE(実質収支比率等に係る経年分析!F$47,"▲","-")),2)</f>
        <v>24.54</v>
      </c>
      <c r="C20" s="136">
        <f>ROUND(VALUE(SUBSTITUTE(実質収支比率等に係る経年分析!G$47,"▲","-")),2)</f>
        <v>22.96</v>
      </c>
      <c r="D20" s="136">
        <f>ROUND(VALUE(SUBSTITUTE(実質収支比率等に係る経年分析!H$47,"▲","-")),2)</f>
        <v>22.55</v>
      </c>
      <c r="E20" s="136">
        <f>ROUND(VALUE(SUBSTITUTE(実質収支比率等に係る経年分析!I$47,"▲","-")),2)</f>
        <v>22.8</v>
      </c>
      <c r="F20" s="136">
        <f>ROUND(VALUE(SUBSTITUTE(実質収支比率等に係る経年分析!J$47,"▲","-")),2)</f>
        <v>23.82</v>
      </c>
    </row>
    <row r="21" spans="1:11">
      <c r="A21" s="136" t="s">
        <v>44</v>
      </c>
      <c r="B21" s="136">
        <f>IF(ISNUMBER(VALUE(SUBSTITUTE(実質収支比率等に係る経年分析!F$49,"▲","-"))),ROUND(VALUE(SUBSTITUTE(実質収支比率等に係る経年分析!F$49,"▲","-")),2),NA())</f>
        <v>-3.1</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-0.2</v>
      </c>
      <c r="F21" s="136">
        <f>IF(ISNUMBER(VALUE(SUBSTITUTE(実質収支比率等に係る経年分析!J$49,"▲","-"))),ROUND(VALUE(SUBSTITUTE(実質収支比率等に係る経年分析!J$49,"▲","-")),2),NA())</f>
        <v>2.3199999999999998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f>IF(ROUND(VALUE(SUBSTITUTE(連結実質赤字比率に係る赤字・黒字の構成分析!G$41,"▲", "-")), 2) &lt; 0, ABS(ROUND(VALUE(SUBSTITUTE(連結実質赤字比率に係る赤字・黒字の構成分析!G$41,"▲", "-")), 2)), NA())</f>
        <v>0.11</v>
      </c>
      <c r="E29" s="137" t="e">
        <f>IF(ROUND(VALUE(SUBSTITUTE(連結実質赤字比率に係る赤字・黒字の構成分析!G$41,"▲", "-")), 2) &gt;= 0, ABS(ROUND(VALUE(SUBSTITUTE(連結実質赤字比率に係る赤字・黒字の構成分析!G$41,"▲", "-")), 2)), NA())</f>
        <v>#N/A</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0.57999999999999996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2.5299999999999998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2.78</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4.1399999999999997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c r="A36" s="137" t="str">
        <f>IF(連結実質赤字比率に係る赤字・黒字の構成分析!C$34="",NA(),連結実質赤字比率に係る赤字・黒字の構成分析!C$34)</f>
        <v>国民健康保険韮崎市立病院事業会計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1612</v>
      </c>
      <c r="E42" s="138"/>
      <c r="F42" s="138"/>
      <c r="G42" s="138">
        <f>'実質公債費比率（分子）の構造'!L$52</f>
        <v>1670</v>
      </c>
      <c r="H42" s="138"/>
      <c r="I42" s="138"/>
      <c r="J42" s="138">
        <f>'実質公債費比率（分子）の構造'!M$52</f>
        <v>1681</v>
      </c>
      <c r="K42" s="138"/>
      <c r="L42" s="138"/>
      <c r="M42" s="138">
        <f>'実質公債費比率（分子）の構造'!N$52</f>
        <v>1665</v>
      </c>
      <c r="N42" s="138"/>
      <c r="O42" s="138"/>
      <c r="P42" s="138">
        <f>'実質公債費比率（分子）の構造'!O$52</f>
        <v>1740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18</v>
      </c>
      <c r="C44" s="138"/>
      <c r="D44" s="138"/>
      <c r="E44" s="138">
        <f>'実質公債費比率（分子）の構造'!L$50</f>
        <v>7</v>
      </c>
      <c r="F44" s="138"/>
      <c r="G44" s="138"/>
      <c r="H44" s="138">
        <f>'実質公債費比率（分子）の構造'!M$50</f>
        <v>4</v>
      </c>
      <c r="I44" s="138"/>
      <c r="J44" s="138"/>
      <c r="K44" s="138">
        <f>'実質公債費比率（分子）の構造'!N$50</f>
        <v>4</v>
      </c>
      <c r="L44" s="138"/>
      <c r="M44" s="138"/>
      <c r="N44" s="138">
        <f>'実質公債費比率（分子）の構造'!O$50</f>
        <v>3</v>
      </c>
      <c r="O44" s="138"/>
      <c r="P44" s="138"/>
    </row>
    <row r="45" spans="1:16">
      <c r="A45" s="138" t="s">
        <v>54</v>
      </c>
      <c r="B45" s="138">
        <f>'実質公債費比率（分子）の構造'!K$49</f>
        <v>409</v>
      </c>
      <c r="C45" s="138"/>
      <c r="D45" s="138"/>
      <c r="E45" s="138">
        <f>'実質公債費比率（分子）の構造'!L$49</f>
        <v>412</v>
      </c>
      <c r="F45" s="138"/>
      <c r="G45" s="138"/>
      <c r="H45" s="138">
        <f>'実質公債費比率（分子）の構造'!M$49</f>
        <v>426</v>
      </c>
      <c r="I45" s="138"/>
      <c r="J45" s="138"/>
      <c r="K45" s="138">
        <f>'実質公債費比率（分子）の構造'!N$49</f>
        <v>413</v>
      </c>
      <c r="L45" s="138"/>
      <c r="M45" s="138"/>
      <c r="N45" s="138">
        <f>'実質公債費比率（分子）の構造'!O$49</f>
        <v>413</v>
      </c>
      <c r="O45" s="138"/>
      <c r="P45" s="138"/>
    </row>
    <row r="46" spans="1:16">
      <c r="A46" s="138" t="s">
        <v>55</v>
      </c>
      <c r="B46" s="138">
        <f>'実質公債費比率（分子）の構造'!K$48</f>
        <v>652</v>
      </c>
      <c r="C46" s="138"/>
      <c r="D46" s="138"/>
      <c r="E46" s="138">
        <f>'実質公債費比率（分子）の構造'!L$48</f>
        <v>563</v>
      </c>
      <c r="F46" s="138"/>
      <c r="G46" s="138"/>
      <c r="H46" s="138">
        <f>'実質公債費比率（分子）の構造'!M$48</f>
        <v>527</v>
      </c>
      <c r="I46" s="138"/>
      <c r="J46" s="138"/>
      <c r="K46" s="138">
        <f>'実質公債費比率（分子）の構造'!N$48</f>
        <v>533</v>
      </c>
      <c r="L46" s="138"/>
      <c r="M46" s="138"/>
      <c r="N46" s="138">
        <f>'実質公債費比率（分子）の構造'!O$48</f>
        <v>549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1326</v>
      </c>
      <c r="C49" s="138"/>
      <c r="D49" s="138"/>
      <c r="E49" s="138">
        <f>'実質公債費比率（分子）の構造'!L$45</f>
        <v>1416</v>
      </c>
      <c r="F49" s="138"/>
      <c r="G49" s="138"/>
      <c r="H49" s="138">
        <f>'実質公債費比率（分子）の構造'!M$45</f>
        <v>1391</v>
      </c>
      <c r="I49" s="138"/>
      <c r="J49" s="138"/>
      <c r="K49" s="138">
        <f>'実質公債費比率（分子）の構造'!N$45</f>
        <v>1346</v>
      </c>
      <c r="L49" s="138"/>
      <c r="M49" s="138"/>
      <c r="N49" s="138">
        <f>'実質公債費比率（分子）の構造'!O$45</f>
        <v>1457</v>
      </c>
      <c r="O49" s="138"/>
      <c r="P49" s="138"/>
    </row>
    <row r="50" spans="1:16">
      <c r="A50" s="138" t="s">
        <v>59</v>
      </c>
      <c r="B50" s="138" t="e">
        <f>NA()</f>
        <v>#N/A</v>
      </c>
      <c r="C50" s="138">
        <f>IF(ISNUMBER('実質公債費比率（分子）の構造'!K$53),'実質公債費比率（分子）の構造'!K$53,NA())</f>
        <v>793</v>
      </c>
      <c r="D50" s="138" t="e">
        <f>NA()</f>
        <v>#N/A</v>
      </c>
      <c r="E50" s="138" t="e">
        <f>NA()</f>
        <v>#N/A</v>
      </c>
      <c r="F50" s="138">
        <f>IF(ISNUMBER('実質公債費比率（分子）の構造'!L$53),'実質公債費比率（分子）の構造'!L$53,NA())</f>
        <v>728</v>
      </c>
      <c r="G50" s="138" t="e">
        <f>NA()</f>
        <v>#N/A</v>
      </c>
      <c r="H50" s="138" t="e">
        <f>NA()</f>
        <v>#N/A</v>
      </c>
      <c r="I50" s="138">
        <f>IF(ISNUMBER('実質公債費比率（分子）の構造'!M$53),'実質公債費比率（分子）の構造'!M$53,NA())</f>
        <v>667</v>
      </c>
      <c r="J50" s="138" t="e">
        <f>NA()</f>
        <v>#N/A</v>
      </c>
      <c r="K50" s="138" t="e">
        <f>NA()</f>
        <v>#N/A</v>
      </c>
      <c r="L50" s="138">
        <f>IF(ISNUMBER('実質公債費比率（分子）の構造'!N$53),'実質公債費比率（分子）の構造'!N$53,NA())</f>
        <v>631</v>
      </c>
      <c r="M50" s="138" t="e">
        <f>NA()</f>
        <v>#N/A</v>
      </c>
      <c r="N50" s="138" t="e">
        <f>NA()</f>
        <v>#N/A</v>
      </c>
      <c r="O50" s="138">
        <f>IF(ISNUMBER('実質公債費比率（分子）の構造'!O$53),'実質公債費比率（分子）の構造'!O$53,NA())</f>
        <v>682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18751</v>
      </c>
      <c r="E56" s="137"/>
      <c r="F56" s="137"/>
      <c r="G56" s="137">
        <f>'将来負担比率（分子）の構造'!J$52</f>
        <v>18720</v>
      </c>
      <c r="H56" s="137"/>
      <c r="I56" s="137"/>
      <c r="J56" s="137">
        <f>'将来負担比率（分子）の構造'!K$52</f>
        <v>19067</v>
      </c>
      <c r="K56" s="137"/>
      <c r="L56" s="137"/>
      <c r="M56" s="137">
        <f>'将来負担比率（分子）の構造'!L$52</f>
        <v>19451</v>
      </c>
      <c r="N56" s="137"/>
      <c r="O56" s="137"/>
      <c r="P56" s="137">
        <f>'将来負担比率（分子）の構造'!M$52</f>
        <v>19134</v>
      </c>
    </row>
    <row r="57" spans="1:16">
      <c r="A57" s="137" t="s">
        <v>36</v>
      </c>
      <c r="B57" s="137"/>
      <c r="C57" s="137"/>
      <c r="D57" s="137">
        <f>'将来負担比率（分子）の構造'!I$51</f>
        <v>1419</v>
      </c>
      <c r="E57" s="137"/>
      <c r="F57" s="137"/>
      <c r="G57" s="137">
        <f>'将来負担比率（分子）の構造'!J$51</f>
        <v>1363</v>
      </c>
      <c r="H57" s="137"/>
      <c r="I57" s="137"/>
      <c r="J57" s="137">
        <f>'将来負担比率（分子）の構造'!K$51</f>
        <v>1342</v>
      </c>
      <c r="K57" s="137"/>
      <c r="L57" s="137"/>
      <c r="M57" s="137">
        <f>'将来負担比率（分子）の構造'!L$51</f>
        <v>1393</v>
      </c>
      <c r="N57" s="137"/>
      <c r="O57" s="137"/>
      <c r="P57" s="137">
        <f>'将来負担比率（分子）の構造'!M$51</f>
        <v>1299</v>
      </c>
    </row>
    <row r="58" spans="1:16">
      <c r="A58" s="137" t="s">
        <v>35</v>
      </c>
      <c r="B58" s="137"/>
      <c r="C58" s="137"/>
      <c r="D58" s="137">
        <f>'将来負担比率（分子）の構造'!I$50</f>
        <v>4587</v>
      </c>
      <c r="E58" s="137"/>
      <c r="F58" s="137"/>
      <c r="G58" s="137">
        <f>'将来負担比率（分子）の構造'!J$50</f>
        <v>4345</v>
      </c>
      <c r="H58" s="137"/>
      <c r="I58" s="137"/>
      <c r="J58" s="137">
        <f>'将来負担比率（分子）の構造'!K$50</f>
        <v>4216</v>
      </c>
      <c r="K58" s="137"/>
      <c r="L58" s="137"/>
      <c r="M58" s="137">
        <f>'将来負担比率（分子）の構造'!L$50</f>
        <v>4456</v>
      </c>
      <c r="N58" s="137"/>
      <c r="O58" s="137"/>
      <c r="P58" s="137">
        <f>'将来負担比率（分子）の構造'!M$50</f>
        <v>4801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c r="A62" s="137" t="s">
        <v>29</v>
      </c>
      <c r="B62" s="137">
        <f>'将来負担比率（分子）の構造'!I$45</f>
        <v>2294</v>
      </c>
      <c r="C62" s="137"/>
      <c r="D62" s="137"/>
      <c r="E62" s="137">
        <f>'将来負担比率（分子）の構造'!J$45</f>
        <v>1983</v>
      </c>
      <c r="F62" s="137"/>
      <c r="G62" s="137"/>
      <c r="H62" s="137">
        <f>'将来負担比率（分子）の構造'!K$45</f>
        <v>1923</v>
      </c>
      <c r="I62" s="137"/>
      <c r="J62" s="137"/>
      <c r="K62" s="137">
        <f>'将来負担比率（分子）の構造'!L$45</f>
        <v>1911</v>
      </c>
      <c r="L62" s="137"/>
      <c r="M62" s="137"/>
      <c r="N62" s="137">
        <f>'将来負担比率（分子）の構造'!M$45</f>
        <v>1845</v>
      </c>
      <c r="O62" s="137"/>
      <c r="P62" s="137"/>
    </row>
    <row r="63" spans="1:16">
      <c r="A63" s="137" t="s">
        <v>28</v>
      </c>
      <c r="B63" s="137">
        <f>'将来負担比率（分子）の構造'!I$44</f>
        <v>1874</v>
      </c>
      <c r="C63" s="137"/>
      <c r="D63" s="137"/>
      <c r="E63" s="137">
        <f>'将来負担比率（分子）の構造'!J$44</f>
        <v>1788</v>
      </c>
      <c r="F63" s="137"/>
      <c r="G63" s="137"/>
      <c r="H63" s="137">
        <f>'将来負担比率（分子）の構造'!K$44</f>
        <v>1829</v>
      </c>
      <c r="I63" s="137"/>
      <c r="J63" s="137"/>
      <c r="K63" s="137">
        <f>'将来負担比率（分子）の構造'!L$44</f>
        <v>1595</v>
      </c>
      <c r="L63" s="137"/>
      <c r="M63" s="137"/>
      <c r="N63" s="137">
        <f>'将来負担比率（分子）の構造'!M$44</f>
        <v>1918</v>
      </c>
      <c r="O63" s="137"/>
      <c r="P63" s="137"/>
    </row>
    <row r="64" spans="1:16">
      <c r="A64" s="137" t="s">
        <v>27</v>
      </c>
      <c r="B64" s="137">
        <f>'将来負担比率（分子）の構造'!I$43</f>
        <v>9389</v>
      </c>
      <c r="C64" s="137"/>
      <c r="D64" s="137"/>
      <c r="E64" s="137">
        <f>'将来負担比率（分子）の構造'!J$43</f>
        <v>9416</v>
      </c>
      <c r="F64" s="137"/>
      <c r="G64" s="137"/>
      <c r="H64" s="137">
        <f>'将来負担比率（分子）の構造'!K$43</f>
        <v>9696</v>
      </c>
      <c r="I64" s="137"/>
      <c r="J64" s="137"/>
      <c r="K64" s="137">
        <f>'将来負担比率（分子）の構造'!L$43</f>
        <v>9818</v>
      </c>
      <c r="L64" s="137"/>
      <c r="M64" s="137"/>
      <c r="N64" s="137">
        <f>'将来負担比率（分子）の構造'!M$43</f>
        <v>10105</v>
      </c>
      <c r="O64" s="137"/>
      <c r="P64" s="137"/>
    </row>
    <row r="65" spans="1:16">
      <c r="A65" s="137" t="s">
        <v>26</v>
      </c>
      <c r="B65" s="137">
        <f>'将来負担比率（分子）の構造'!I$42</f>
        <v>20</v>
      </c>
      <c r="C65" s="137"/>
      <c r="D65" s="137"/>
      <c r="E65" s="137">
        <f>'将来負担比率（分子）の構造'!J$42</f>
        <v>13</v>
      </c>
      <c r="F65" s="137"/>
      <c r="G65" s="137"/>
      <c r="H65" s="137">
        <f>'将来負担比率（分子）の構造'!K$42</f>
        <v>10</v>
      </c>
      <c r="I65" s="137"/>
      <c r="J65" s="137"/>
      <c r="K65" s="137">
        <f>'将来負担比率（分子）の構造'!L$42</f>
        <v>7</v>
      </c>
      <c r="L65" s="137"/>
      <c r="M65" s="137"/>
      <c r="N65" s="137">
        <f>'将来負担比率（分子）の構造'!M$42</f>
        <v>4</v>
      </c>
      <c r="O65" s="137"/>
      <c r="P65" s="137"/>
    </row>
    <row r="66" spans="1:16">
      <c r="A66" s="137" t="s">
        <v>25</v>
      </c>
      <c r="B66" s="137">
        <f>'将来負担比率（分子）の構造'!I$41</f>
        <v>16294</v>
      </c>
      <c r="C66" s="137"/>
      <c r="D66" s="137"/>
      <c r="E66" s="137">
        <f>'将来負担比率（分子）の構造'!J$41</f>
        <v>16665</v>
      </c>
      <c r="F66" s="137"/>
      <c r="G66" s="137"/>
      <c r="H66" s="137">
        <f>'将来負担比率（分子）の構造'!K$41</f>
        <v>16842</v>
      </c>
      <c r="I66" s="137"/>
      <c r="J66" s="137"/>
      <c r="K66" s="137">
        <f>'将来負担比率（分子）の構造'!L$41</f>
        <v>16740</v>
      </c>
      <c r="L66" s="137"/>
      <c r="M66" s="137"/>
      <c r="N66" s="137">
        <f>'将来負担比率（分子）の構造'!M$41</f>
        <v>17062</v>
      </c>
      <c r="O66" s="137"/>
      <c r="P66" s="137"/>
    </row>
    <row r="67" spans="1:16">
      <c r="A67" s="137" t="s">
        <v>63</v>
      </c>
      <c r="B67" s="137" t="e">
        <f>NA()</f>
        <v>#N/A</v>
      </c>
      <c r="C67" s="137">
        <f>IF(ISNUMBER('将来負担比率（分子）の構造'!I$53), IF('将来負担比率（分子）の構造'!I$53 &lt; 0, 0, '将来負担比率（分子）の構造'!I$53), NA())</f>
        <v>5115</v>
      </c>
      <c r="D67" s="137" t="e">
        <f>NA()</f>
        <v>#N/A</v>
      </c>
      <c r="E67" s="137" t="e">
        <f>NA()</f>
        <v>#N/A</v>
      </c>
      <c r="F67" s="137">
        <f>IF(ISNUMBER('将来負担比率（分子）の構造'!J$53), IF('将来負担比率（分子）の構造'!J$53 &lt; 0, 0, '将来負担比率（分子）の構造'!J$53), NA())</f>
        <v>5438</v>
      </c>
      <c r="G67" s="137" t="e">
        <f>NA()</f>
        <v>#N/A</v>
      </c>
      <c r="H67" s="137" t="e">
        <f>NA()</f>
        <v>#N/A</v>
      </c>
      <c r="I67" s="137">
        <f>IF(ISNUMBER('将来負担比率（分子）の構造'!K$53), IF('将来負担比率（分子）の構造'!K$53 &lt; 0, 0, '将来負担比率（分子）の構造'!K$53), NA())</f>
        <v>5676</v>
      </c>
      <c r="J67" s="137" t="e">
        <f>NA()</f>
        <v>#N/A</v>
      </c>
      <c r="K67" s="137" t="e">
        <f>NA()</f>
        <v>#N/A</v>
      </c>
      <c r="L67" s="137">
        <f>IF(ISNUMBER('将来負担比率（分子）の構造'!L$53), IF('将来負担比率（分子）の構造'!L$53 &lt; 0, 0, '将来負担比率（分子）の構造'!L$53), NA())</f>
        <v>4771</v>
      </c>
      <c r="M67" s="137" t="e">
        <f>NA()</f>
        <v>#N/A</v>
      </c>
      <c r="N67" s="137" t="e">
        <f>NA()</f>
        <v>#N/A</v>
      </c>
      <c r="O67" s="137">
        <f>IF(ISNUMBER('将来負担比率（分子）の構造'!M$53), IF('将来負担比率（分子）の構造'!M$53 &lt; 0, 0, '将来負担比率（分子）の構造'!M$53), NA())</f>
        <v>5703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4657515</v>
      </c>
      <c r="S5" s="671"/>
      <c r="T5" s="671"/>
      <c r="U5" s="671"/>
      <c r="V5" s="671"/>
      <c r="W5" s="671"/>
      <c r="X5" s="671"/>
      <c r="Y5" s="718"/>
      <c r="Z5" s="731">
        <v>32.9</v>
      </c>
      <c r="AA5" s="731"/>
      <c r="AB5" s="731"/>
      <c r="AC5" s="731"/>
      <c r="AD5" s="732">
        <v>4622169</v>
      </c>
      <c r="AE5" s="732"/>
      <c r="AF5" s="732"/>
      <c r="AG5" s="732"/>
      <c r="AH5" s="732"/>
      <c r="AI5" s="732"/>
      <c r="AJ5" s="732"/>
      <c r="AK5" s="732"/>
      <c r="AL5" s="719">
        <v>59.1</v>
      </c>
      <c r="AM5" s="688"/>
      <c r="AN5" s="688"/>
      <c r="AO5" s="720"/>
      <c r="AP5" s="707" t="s">
        <v>209</v>
      </c>
      <c r="AQ5" s="708"/>
      <c r="AR5" s="708"/>
      <c r="AS5" s="708"/>
      <c r="AT5" s="708"/>
      <c r="AU5" s="708"/>
      <c r="AV5" s="708"/>
      <c r="AW5" s="708"/>
      <c r="AX5" s="708"/>
      <c r="AY5" s="708"/>
      <c r="AZ5" s="708"/>
      <c r="BA5" s="708"/>
      <c r="BB5" s="708"/>
      <c r="BC5" s="708"/>
      <c r="BD5" s="708"/>
      <c r="BE5" s="708"/>
      <c r="BF5" s="709"/>
      <c r="BG5" s="620">
        <v>4610694</v>
      </c>
      <c r="BH5" s="621"/>
      <c r="BI5" s="621"/>
      <c r="BJ5" s="621"/>
      <c r="BK5" s="621"/>
      <c r="BL5" s="621"/>
      <c r="BM5" s="621"/>
      <c r="BN5" s="622"/>
      <c r="BO5" s="673">
        <v>99</v>
      </c>
      <c r="BP5" s="673"/>
      <c r="BQ5" s="673"/>
      <c r="BR5" s="673"/>
      <c r="BS5" s="674">
        <v>41141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124653</v>
      </c>
      <c r="S6" s="621"/>
      <c r="T6" s="621"/>
      <c r="U6" s="621"/>
      <c r="V6" s="621"/>
      <c r="W6" s="621"/>
      <c r="X6" s="621"/>
      <c r="Y6" s="622"/>
      <c r="Z6" s="673">
        <v>0.9</v>
      </c>
      <c r="AA6" s="673"/>
      <c r="AB6" s="673"/>
      <c r="AC6" s="673"/>
      <c r="AD6" s="674">
        <v>124653</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4610694</v>
      </c>
      <c r="BH6" s="621"/>
      <c r="BI6" s="621"/>
      <c r="BJ6" s="621"/>
      <c r="BK6" s="621"/>
      <c r="BL6" s="621"/>
      <c r="BM6" s="621"/>
      <c r="BN6" s="622"/>
      <c r="BO6" s="673">
        <v>99</v>
      </c>
      <c r="BP6" s="673"/>
      <c r="BQ6" s="673"/>
      <c r="BR6" s="673"/>
      <c r="BS6" s="674">
        <v>41141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159001</v>
      </c>
      <c r="CS6" s="621"/>
      <c r="CT6" s="621"/>
      <c r="CU6" s="621"/>
      <c r="CV6" s="621"/>
      <c r="CW6" s="621"/>
      <c r="CX6" s="621"/>
      <c r="CY6" s="622"/>
      <c r="CZ6" s="673">
        <v>1.2</v>
      </c>
      <c r="DA6" s="673"/>
      <c r="DB6" s="673"/>
      <c r="DC6" s="673"/>
      <c r="DD6" s="626" t="s">
        <v>216</v>
      </c>
      <c r="DE6" s="621"/>
      <c r="DF6" s="621"/>
      <c r="DG6" s="621"/>
      <c r="DH6" s="621"/>
      <c r="DI6" s="621"/>
      <c r="DJ6" s="621"/>
      <c r="DK6" s="621"/>
      <c r="DL6" s="621"/>
      <c r="DM6" s="621"/>
      <c r="DN6" s="621"/>
      <c r="DO6" s="621"/>
      <c r="DP6" s="622"/>
      <c r="DQ6" s="626">
        <v>159001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6351</v>
      </c>
      <c r="S7" s="621"/>
      <c r="T7" s="621"/>
      <c r="U7" s="621"/>
      <c r="V7" s="621"/>
      <c r="W7" s="621"/>
      <c r="X7" s="621"/>
      <c r="Y7" s="622"/>
      <c r="Z7" s="673">
        <v>0</v>
      </c>
      <c r="AA7" s="673"/>
      <c r="AB7" s="673"/>
      <c r="AC7" s="673"/>
      <c r="AD7" s="674">
        <v>6351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2039816</v>
      </c>
      <c r="BH7" s="621"/>
      <c r="BI7" s="621"/>
      <c r="BJ7" s="621"/>
      <c r="BK7" s="621"/>
      <c r="BL7" s="621"/>
      <c r="BM7" s="621"/>
      <c r="BN7" s="622"/>
      <c r="BO7" s="673">
        <v>43.8</v>
      </c>
      <c r="BP7" s="673"/>
      <c r="BQ7" s="673"/>
      <c r="BR7" s="673"/>
      <c r="BS7" s="674">
        <v>41141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2051932</v>
      </c>
      <c r="CS7" s="621"/>
      <c r="CT7" s="621"/>
      <c r="CU7" s="621"/>
      <c r="CV7" s="621"/>
      <c r="CW7" s="621"/>
      <c r="CX7" s="621"/>
      <c r="CY7" s="622"/>
      <c r="CZ7" s="673">
        <v>15.1</v>
      </c>
      <c r="DA7" s="673"/>
      <c r="DB7" s="673"/>
      <c r="DC7" s="673"/>
      <c r="DD7" s="626">
        <v>284379</v>
      </c>
      <c r="DE7" s="621"/>
      <c r="DF7" s="621"/>
      <c r="DG7" s="621"/>
      <c r="DH7" s="621"/>
      <c r="DI7" s="621"/>
      <c r="DJ7" s="621"/>
      <c r="DK7" s="621"/>
      <c r="DL7" s="621"/>
      <c r="DM7" s="621"/>
      <c r="DN7" s="621"/>
      <c r="DO7" s="621"/>
      <c r="DP7" s="622"/>
      <c r="DQ7" s="626">
        <v>1632379</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11557</v>
      </c>
      <c r="S8" s="621"/>
      <c r="T8" s="621"/>
      <c r="U8" s="621"/>
      <c r="V8" s="621"/>
      <c r="W8" s="621"/>
      <c r="X8" s="621"/>
      <c r="Y8" s="622"/>
      <c r="Z8" s="673">
        <v>0.1</v>
      </c>
      <c r="AA8" s="673"/>
      <c r="AB8" s="673"/>
      <c r="AC8" s="673"/>
      <c r="AD8" s="674">
        <v>11557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53242</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4116046</v>
      </c>
      <c r="CS8" s="621"/>
      <c r="CT8" s="621"/>
      <c r="CU8" s="621"/>
      <c r="CV8" s="621"/>
      <c r="CW8" s="621"/>
      <c r="CX8" s="621"/>
      <c r="CY8" s="622"/>
      <c r="CZ8" s="673">
        <v>30.3</v>
      </c>
      <c r="DA8" s="673"/>
      <c r="DB8" s="673"/>
      <c r="DC8" s="673"/>
      <c r="DD8" s="626">
        <v>117924</v>
      </c>
      <c r="DE8" s="621"/>
      <c r="DF8" s="621"/>
      <c r="DG8" s="621"/>
      <c r="DH8" s="621"/>
      <c r="DI8" s="621"/>
      <c r="DJ8" s="621"/>
      <c r="DK8" s="621"/>
      <c r="DL8" s="621"/>
      <c r="DM8" s="621"/>
      <c r="DN8" s="621"/>
      <c r="DO8" s="621"/>
      <c r="DP8" s="622"/>
      <c r="DQ8" s="626">
        <v>2067550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6723</v>
      </c>
      <c r="S9" s="621"/>
      <c r="T9" s="621"/>
      <c r="U9" s="621"/>
      <c r="V9" s="621"/>
      <c r="W9" s="621"/>
      <c r="X9" s="621"/>
      <c r="Y9" s="622"/>
      <c r="Z9" s="673">
        <v>0</v>
      </c>
      <c r="AA9" s="673"/>
      <c r="AB9" s="673"/>
      <c r="AC9" s="673"/>
      <c r="AD9" s="674">
        <v>6723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1353799</v>
      </c>
      <c r="BH9" s="621"/>
      <c r="BI9" s="621"/>
      <c r="BJ9" s="621"/>
      <c r="BK9" s="621"/>
      <c r="BL9" s="621"/>
      <c r="BM9" s="621"/>
      <c r="BN9" s="622"/>
      <c r="BO9" s="673">
        <v>29.1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1646010</v>
      </c>
      <c r="CS9" s="621"/>
      <c r="CT9" s="621"/>
      <c r="CU9" s="621"/>
      <c r="CV9" s="621"/>
      <c r="CW9" s="621"/>
      <c r="CX9" s="621"/>
      <c r="CY9" s="622"/>
      <c r="CZ9" s="673">
        <v>12.1</v>
      </c>
      <c r="DA9" s="673"/>
      <c r="DB9" s="673"/>
      <c r="DC9" s="673"/>
      <c r="DD9" s="626">
        <v>32439</v>
      </c>
      <c r="DE9" s="621"/>
      <c r="DF9" s="621"/>
      <c r="DG9" s="621"/>
      <c r="DH9" s="621"/>
      <c r="DI9" s="621"/>
      <c r="DJ9" s="621"/>
      <c r="DK9" s="621"/>
      <c r="DL9" s="621"/>
      <c r="DM9" s="621"/>
      <c r="DN9" s="621"/>
      <c r="DO9" s="621"/>
      <c r="DP9" s="622"/>
      <c r="DQ9" s="626">
        <v>1549617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573004</v>
      </c>
      <c r="S10" s="621"/>
      <c r="T10" s="621"/>
      <c r="U10" s="621"/>
      <c r="V10" s="621"/>
      <c r="W10" s="621"/>
      <c r="X10" s="621"/>
      <c r="Y10" s="622"/>
      <c r="Z10" s="673">
        <v>4.0999999999999996</v>
      </c>
      <c r="AA10" s="673"/>
      <c r="AB10" s="673"/>
      <c r="AC10" s="673"/>
      <c r="AD10" s="674">
        <v>573004</v>
      </c>
      <c r="AE10" s="674"/>
      <c r="AF10" s="674"/>
      <c r="AG10" s="674"/>
      <c r="AH10" s="674"/>
      <c r="AI10" s="674"/>
      <c r="AJ10" s="674"/>
      <c r="AK10" s="674"/>
      <c r="AL10" s="643">
        <v>7.3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104921</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13124</v>
      </c>
      <c r="CS10" s="621"/>
      <c r="CT10" s="621"/>
      <c r="CU10" s="621"/>
      <c r="CV10" s="621"/>
      <c r="CW10" s="621"/>
      <c r="CX10" s="621"/>
      <c r="CY10" s="622"/>
      <c r="CZ10" s="673">
        <v>0.1</v>
      </c>
      <c r="DA10" s="673"/>
      <c r="DB10" s="673"/>
      <c r="DC10" s="673"/>
      <c r="DD10" s="626">
        <v>252</v>
      </c>
      <c r="DE10" s="621"/>
      <c r="DF10" s="621"/>
      <c r="DG10" s="621"/>
      <c r="DH10" s="621"/>
      <c r="DI10" s="621"/>
      <c r="DJ10" s="621"/>
      <c r="DK10" s="621"/>
      <c r="DL10" s="621"/>
      <c r="DM10" s="621"/>
      <c r="DN10" s="621"/>
      <c r="DO10" s="621"/>
      <c r="DP10" s="622"/>
      <c r="DQ10" s="626">
        <v>10932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24331</v>
      </c>
      <c r="S11" s="621"/>
      <c r="T11" s="621"/>
      <c r="U11" s="621"/>
      <c r="V11" s="621"/>
      <c r="W11" s="621"/>
      <c r="X11" s="621"/>
      <c r="Y11" s="622"/>
      <c r="Z11" s="673">
        <v>0.2</v>
      </c>
      <c r="AA11" s="673"/>
      <c r="AB11" s="673"/>
      <c r="AC11" s="673"/>
      <c r="AD11" s="674">
        <v>24331</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527854</v>
      </c>
      <c r="BH11" s="621"/>
      <c r="BI11" s="621"/>
      <c r="BJ11" s="621"/>
      <c r="BK11" s="621"/>
      <c r="BL11" s="621"/>
      <c r="BM11" s="621"/>
      <c r="BN11" s="622"/>
      <c r="BO11" s="673">
        <v>11.3</v>
      </c>
      <c r="BP11" s="673"/>
      <c r="BQ11" s="673"/>
      <c r="BR11" s="673"/>
      <c r="BS11" s="626">
        <v>41141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599800</v>
      </c>
      <c r="CS11" s="621"/>
      <c r="CT11" s="621"/>
      <c r="CU11" s="621"/>
      <c r="CV11" s="621"/>
      <c r="CW11" s="621"/>
      <c r="CX11" s="621"/>
      <c r="CY11" s="622"/>
      <c r="CZ11" s="673">
        <v>4.4000000000000004</v>
      </c>
      <c r="DA11" s="673"/>
      <c r="DB11" s="673"/>
      <c r="DC11" s="673"/>
      <c r="DD11" s="626">
        <v>316178</v>
      </c>
      <c r="DE11" s="621"/>
      <c r="DF11" s="621"/>
      <c r="DG11" s="621"/>
      <c r="DH11" s="621"/>
      <c r="DI11" s="621"/>
      <c r="DJ11" s="621"/>
      <c r="DK11" s="621"/>
      <c r="DL11" s="621"/>
      <c r="DM11" s="621"/>
      <c r="DN11" s="621"/>
      <c r="DO11" s="621"/>
      <c r="DP11" s="622"/>
      <c r="DQ11" s="626">
        <v>261777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2213077</v>
      </c>
      <c r="BH12" s="621"/>
      <c r="BI12" s="621"/>
      <c r="BJ12" s="621"/>
      <c r="BK12" s="621"/>
      <c r="BL12" s="621"/>
      <c r="BM12" s="621"/>
      <c r="BN12" s="622"/>
      <c r="BO12" s="673">
        <v>47.5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179629</v>
      </c>
      <c r="CS12" s="621"/>
      <c r="CT12" s="621"/>
      <c r="CU12" s="621"/>
      <c r="CV12" s="621"/>
      <c r="CW12" s="621"/>
      <c r="CX12" s="621"/>
      <c r="CY12" s="622"/>
      <c r="CZ12" s="673">
        <v>1.3</v>
      </c>
      <c r="DA12" s="673"/>
      <c r="DB12" s="673"/>
      <c r="DC12" s="673"/>
      <c r="DD12" s="626">
        <v>19317</v>
      </c>
      <c r="DE12" s="621"/>
      <c r="DF12" s="621"/>
      <c r="DG12" s="621"/>
      <c r="DH12" s="621"/>
      <c r="DI12" s="621"/>
      <c r="DJ12" s="621"/>
      <c r="DK12" s="621"/>
      <c r="DL12" s="621"/>
      <c r="DM12" s="621"/>
      <c r="DN12" s="621"/>
      <c r="DO12" s="621"/>
      <c r="DP12" s="622"/>
      <c r="DQ12" s="626">
        <v>164200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31517</v>
      </c>
      <c r="S13" s="621"/>
      <c r="T13" s="621"/>
      <c r="U13" s="621"/>
      <c r="V13" s="621"/>
      <c r="W13" s="621"/>
      <c r="X13" s="621"/>
      <c r="Y13" s="622"/>
      <c r="Z13" s="673">
        <v>0.2</v>
      </c>
      <c r="AA13" s="673"/>
      <c r="AB13" s="673"/>
      <c r="AC13" s="673"/>
      <c r="AD13" s="674">
        <v>31517</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2199793</v>
      </c>
      <c r="BH13" s="621"/>
      <c r="BI13" s="621"/>
      <c r="BJ13" s="621"/>
      <c r="BK13" s="621"/>
      <c r="BL13" s="621"/>
      <c r="BM13" s="621"/>
      <c r="BN13" s="622"/>
      <c r="BO13" s="673">
        <v>47.2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1298381</v>
      </c>
      <c r="CS13" s="621"/>
      <c r="CT13" s="621"/>
      <c r="CU13" s="621"/>
      <c r="CV13" s="621"/>
      <c r="CW13" s="621"/>
      <c r="CX13" s="621"/>
      <c r="CY13" s="622"/>
      <c r="CZ13" s="673">
        <v>9.6</v>
      </c>
      <c r="DA13" s="673"/>
      <c r="DB13" s="673"/>
      <c r="DC13" s="673"/>
      <c r="DD13" s="626">
        <v>454180</v>
      </c>
      <c r="DE13" s="621"/>
      <c r="DF13" s="621"/>
      <c r="DG13" s="621"/>
      <c r="DH13" s="621"/>
      <c r="DI13" s="621"/>
      <c r="DJ13" s="621"/>
      <c r="DK13" s="621"/>
      <c r="DL13" s="621"/>
      <c r="DM13" s="621"/>
      <c r="DN13" s="621"/>
      <c r="DO13" s="621"/>
      <c r="DP13" s="622"/>
      <c r="DQ13" s="626">
        <v>881836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106577</v>
      </c>
      <c r="BH14" s="621"/>
      <c r="BI14" s="621"/>
      <c r="BJ14" s="621"/>
      <c r="BK14" s="621"/>
      <c r="BL14" s="621"/>
      <c r="BM14" s="621"/>
      <c r="BN14" s="622"/>
      <c r="BO14" s="673">
        <v>2.2999999999999998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470060</v>
      </c>
      <c r="CS14" s="621"/>
      <c r="CT14" s="621"/>
      <c r="CU14" s="621"/>
      <c r="CV14" s="621"/>
      <c r="CW14" s="621"/>
      <c r="CX14" s="621"/>
      <c r="CY14" s="622"/>
      <c r="CZ14" s="673">
        <v>3.5</v>
      </c>
      <c r="DA14" s="673"/>
      <c r="DB14" s="673"/>
      <c r="DC14" s="673"/>
      <c r="DD14" s="626">
        <v>3024</v>
      </c>
      <c r="DE14" s="621"/>
      <c r="DF14" s="621"/>
      <c r="DG14" s="621"/>
      <c r="DH14" s="621"/>
      <c r="DI14" s="621"/>
      <c r="DJ14" s="621"/>
      <c r="DK14" s="621"/>
      <c r="DL14" s="621"/>
      <c r="DM14" s="621"/>
      <c r="DN14" s="621"/>
      <c r="DO14" s="621"/>
      <c r="DP14" s="622"/>
      <c r="DQ14" s="626">
        <v>440356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11967</v>
      </c>
      <c r="S15" s="621"/>
      <c r="T15" s="621"/>
      <c r="U15" s="621"/>
      <c r="V15" s="621"/>
      <c r="W15" s="621"/>
      <c r="X15" s="621"/>
      <c r="Y15" s="622"/>
      <c r="Z15" s="673">
        <v>0.1</v>
      </c>
      <c r="AA15" s="673"/>
      <c r="AB15" s="673"/>
      <c r="AC15" s="673"/>
      <c r="AD15" s="674">
        <v>11967</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251224</v>
      </c>
      <c r="BH15" s="621"/>
      <c r="BI15" s="621"/>
      <c r="BJ15" s="621"/>
      <c r="BK15" s="621"/>
      <c r="BL15" s="621"/>
      <c r="BM15" s="621"/>
      <c r="BN15" s="622"/>
      <c r="BO15" s="673">
        <v>5.4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1574005</v>
      </c>
      <c r="CS15" s="621"/>
      <c r="CT15" s="621"/>
      <c r="CU15" s="621"/>
      <c r="CV15" s="621"/>
      <c r="CW15" s="621"/>
      <c r="CX15" s="621"/>
      <c r="CY15" s="622"/>
      <c r="CZ15" s="673">
        <v>11.6</v>
      </c>
      <c r="DA15" s="673"/>
      <c r="DB15" s="673"/>
      <c r="DC15" s="673"/>
      <c r="DD15" s="626">
        <v>621304</v>
      </c>
      <c r="DE15" s="621"/>
      <c r="DF15" s="621"/>
      <c r="DG15" s="621"/>
      <c r="DH15" s="621"/>
      <c r="DI15" s="621"/>
      <c r="DJ15" s="621"/>
      <c r="DK15" s="621"/>
      <c r="DL15" s="621"/>
      <c r="DM15" s="621"/>
      <c r="DN15" s="621"/>
      <c r="DO15" s="621"/>
      <c r="DP15" s="622"/>
      <c r="DQ15" s="626">
        <v>913056</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3050670</v>
      </c>
      <c r="S16" s="621"/>
      <c r="T16" s="621"/>
      <c r="U16" s="621"/>
      <c r="V16" s="621"/>
      <c r="W16" s="621"/>
      <c r="X16" s="621"/>
      <c r="Y16" s="622"/>
      <c r="Z16" s="673">
        <v>21.6</v>
      </c>
      <c r="AA16" s="673"/>
      <c r="AB16" s="673"/>
      <c r="AC16" s="673"/>
      <c r="AD16" s="674">
        <v>2385278</v>
      </c>
      <c r="AE16" s="674"/>
      <c r="AF16" s="674"/>
      <c r="AG16" s="674"/>
      <c r="AH16" s="674"/>
      <c r="AI16" s="674"/>
      <c r="AJ16" s="674"/>
      <c r="AK16" s="674"/>
      <c r="AL16" s="643">
        <v>30.5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424</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424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2385278</v>
      </c>
      <c r="S17" s="621"/>
      <c r="T17" s="621"/>
      <c r="U17" s="621"/>
      <c r="V17" s="621"/>
      <c r="W17" s="621"/>
      <c r="X17" s="621"/>
      <c r="Y17" s="622"/>
      <c r="Z17" s="673">
        <v>16.899999999999999</v>
      </c>
      <c r="AA17" s="673"/>
      <c r="AB17" s="673"/>
      <c r="AC17" s="673"/>
      <c r="AD17" s="674">
        <v>2385278</v>
      </c>
      <c r="AE17" s="674"/>
      <c r="AF17" s="674"/>
      <c r="AG17" s="674"/>
      <c r="AH17" s="674"/>
      <c r="AI17" s="674"/>
      <c r="AJ17" s="674"/>
      <c r="AK17" s="674"/>
      <c r="AL17" s="643">
        <v>30.5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1456596</v>
      </c>
      <c r="CS17" s="621"/>
      <c r="CT17" s="621"/>
      <c r="CU17" s="621"/>
      <c r="CV17" s="621"/>
      <c r="CW17" s="621"/>
      <c r="CX17" s="621"/>
      <c r="CY17" s="622"/>
      <c r="CZ17" s="673">
        <v>10.7</v>
      </c>
      <c r="DA17" s="673"/>
      <c r="DB17" s="673"/>
      <c r="DC17" s="673"/>
      <c r="DD17" s="626" t="s">
        <v>112</v>
      </c>
      <c r="DE17" s="621"/>
      <c r="DF17" s="621"/>
      <c r="DG17" s="621"/>
      <c r="DH17" s="621"/>
      <c r="DI17" s="621"/>
      <c r="DJ17" s="621"/>
      <c r="DK17" s="621"/>
      <c r="DL17" s="621"/>
      <c r="DM17" s="621"/>
      <c r="DN17" s="621"/>
      <c r="DO17" s="621"/>
      <c r="DP17" s="622"/>
      <c r="DQ17" s="626">
        <v>1379046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665392</v>
      </c>
      <c r="S18" s="621"/>
      <c r="T18" s="621"/>
      <c r="U18" s="621"/>
      <c r="V18" s="621"/>
      <c r="W18" s="621"/>
      <c r="X18" s="621"/>
      <c r="Y18" s="622"/>
      <c r="Z18" s="673">
        <v>4.7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46821</v>
      </c>
      <c r="BH19" s="621"/>
      <c r="BI19" s="621"/>
      <c r="BJ19" s="621"/>
      <c r="BK19" s="621"/>
      <c r="BL19" s="621"/>
      <c r="BM19" s="621"/>
      <c r="BN19" s="622"/>
      <c r="BO19" s="673">
        <v>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8498288</v>
      </c>
      <c r="S20" s="621"/>
      <c r="T20" s="621"/>
      <c r="U20" s="621"/>
      <c r="V20" s="621"/>
      <c r="W20" s="621"/>
      <c r="X20" s="621"/>
      <c r="Y20" s="622"/>
      <c r="Z20" s="673">
        <v>60.1</v>
      </c>
      <c r="AA20" s="673"/>
      <c r="AB20" s="673"/>
      <c r="AC20" s="673"/>
      <c r="AD20" s="674">
        <v>7797550</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46821</v>
      </c>
      <c r="BH20" s="621"/>
      <c r="BI20" s="621"/>
      <c r="BJ20" s="621"/>
      <c r="BK20" s="621"/>
      <c r="BL20" s="621"/>
      <c r="BM20" s="621"/>
      <c r="BN20" s="622"/>
      <c r="BO20" s="673">
        <v>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13565008</v>
      </c>
      <c r="CS20" s="621"/>
      <c r="CT20" s="621"/>
      <c r="CU20" s="621"/>
      <c r="CV20" s="621"/>
      <c r="CW20" s="621"/>
      <c r="CX20" s="621"/>
      <c r="CY20" s="622"/>
      <c r="CZ20" s="673">
        <v>100</v>
      </c>
      <c r="DA20" s="673"/>
      <c r="DB20" s="673"/>
      <c r="DC20" s="673"/>
      <c r="DD20" s="626">
        <v>1848997</v>
      </c>
      <c r="DE20" s="621"/>
      <c r="DF20" s="621"/>
      <c r="DG20" s="621"/>
      <c r="DH20" s="621"/>
      <c r="DI20" s="621"/>
      <c r="DJ20" s="621"/>
      <c r="DK20" s="621"/>
      <c r="DL20" s="621"/>
      <c r="DM20" s="621"/>
      <c r="DN20" s="621"/>
      <c r="DO20" s="621"/>
      <c r="DP20" s="622"/>
      <c r="DQ20" s="626">
        <v>9460174</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4260</v>
      </c>
      <c r="S21" s="621"/>
      <c r="T21" s="621"/>
      <c r="U21" s="621"/>
      <c r="V21" s="621"/>
      <c r="W21" s="621"/>
      <c r="X21" s="621"/>
      <c r="Y21" s="622"/>
      <c r="Z21" s="673">
        <v>0</v>
      </c>
      <c r="AA21" s="673"/>
      <c r="AB21" s="673"/>
      <c r="AC21" s="673"/>
      <c r="AD21" s="674">
        <v>4260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11475</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21158</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384907</v>
      </c>
      <c r="S23" s="621"/>
      <c r="T23" s="621"/>
      <c r="U23" s="621"/>
      <c r="V23" s="621"/>
      <c r="W23" s="621"/>
      <c r="X23" s="621"/>
      <c r="Y23" s="622"/>
      <c r="Z23" s="673">
        <v>2.7</v>
      </c>
      <c r="AA23" s="673"/>
      <c r="AB23" s="673"/>
      <c r="AC23" s="673"/>
      <c r="AD23" s="674">
        <v>5762</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35346</v>
      </c>
      <c r="BH23" s="621"/>
      <c r="BI23" s="621"/>
      <c r="BJ23" s="621"/>
      <c r="BK23" s="621"/>
      <c r="BL23" s="621"/>
      <c r="BM23" s="621"/>
      <c r="BN23" s="622"/>
      <c r="BO23" s="673">
        <v>0.8</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19998</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5523535</v>
      </c>
      <c r="CS24" s="671"/>
      <c r="CT24" s="671"/>
      <c r="CU24" s="671"/>
      <c r="CV24" s="671"/>
      <c r="CW24" s="671"/>
      <c r="CX24" s="671"/>
      <c r="CY24" s="718"/>
      <c r="CZ24" s="722">
        <v>40.700000000000003</v>
      </c>
      <c r="DA24" s="723"/>
      <c r="DB24" s="723"/>
      <c r="DC24" s="724"/>
      <c r="DD24" s="717">
        <v>3691252</v>
      </c>
      <c r="DE24" s="671"/>
      <c r="DF24" s="671"/>
      <c r="DG24" s="671"/>
      <c r="DH24" s="671"/>
      <c r="DI24" s="671"/>
      <c r="DJ24" s="671"/>
      <c r="DK24" s="718"/>
      <c r="DL24" s="717">
        <v>3672769</v>
      </c>
      <c r="DM24" s="671"/>
      <c r="DN24" s="671"/>
      <c r="DO24" s="671"/>
      <c r="DP24" s="671"/>
      <c r="DQ24" s="671"/>
      <c r="DR24" s="671"/>
      <c r="DS24" s="671"/>
      <c r="DT24" s="671"/>
      <c r="DU24" s="671"/>
      <c r="DV24" s="718"/>
      <c r="DW24" s="719">
        <v>43.5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1551121</v>
      </c>
      <c r="S25" s="621"/>
      <c r="T25" s="621"/>
      <c r="U25" s="621"/>
      <c r="V25" s="621"/>
      <c r="W25" s="621"/>
      <c r="X25" s="621"/>
      <c r="Y25" s="622"/>
      <c r="Z25" s="673">
        <v>11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1915981</v>
      </c>
      <c r="CS25" s="639"/>
      <c r="CT25" s="639"/>
      <c r="CU25" s="639"/>
      <c r="CV25" s="639"/>
      <c r="CW25" s="639"/>
      <c r="CX25" s="639"/>
      <c r="CY25" s="640"/>
      <c r="CZ25" s="623">
        <v>14.1</v>
      </c>
      <c r="DA25" s="641"/>
      <c r="DB25" s="641"/>
      <c r="DC25" s="642"/>
      <c r="DD25" s="626">
        <v>1657599</v>
      </c>
      <c r="DE25" s="639"/>
      <c r="DF25" s="639"/>
      <c r="DG25" s="639"/>
      <c r="DH25" s="639"/>
      <c r="DI25" s="639"/>
      <c r="DJ25" s="639"/>
      <c r="DK25" s="640"/>
      <c r="DL25" s="626">
        <v>1641483</v>
      </c>
      <c r="DM25" s="639"/>
      <c r="DN25" s="639"/>
      <c r="DO25" s="639"/>
      <c r="DP25" s="639"/>
      <c r="DQ25" s="639"/>
      <c r="DR25" s="639"/>
      <c r="DS25" s="639"/>
      <c r="DT25" s="639"/>
      <c r="DU25" s="639"/>
      <c r="DV25" s="640"/>
      <c r="DW25" s="643">
        <v>19.399999999999999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1190649</v>
      </c>
      <c r="CS26" s="621"/>
      <c r="CT26" s="621"/>
      <c r="CU26" s="621"/>
      <c r="CV26" s="621"/>
      <c r="CW26" s="621"/>
      <c r="CX26" s="621"/>
      <c r="CY26" s="622"/>
      <c r="CZ26" s="623">
        <v>8.8000000000000007</v>
      </c>
      <c r="DA26" s="641"/>
      <c r="DB26" s="641"/>
      <c r="DC26" s="642"/>
      <c r="DD26" s="626">
        <v>950110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892034</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4657515</v>
      </c>
      <c r="BH27" s="621"/>
      <c r="BI27" s="621"/>
      <c r="BJ27" s="621"/>
      <c r="BK27" s="621"/>
      <c r="BL27" s="621"/>
      <c r="BM27" s="621"/>
      <c r="BN27" s="622"/>
      <c r="BO27" s="673">
        <v>100</v>
      </c>
      <c r="BP27" s="673"/>
      <c r="BQ27" s="673"/>
      <c r="BR27" s="673"/>
      <c r="BS27" s="626">
        <v>41141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2150958</v>
      </c>
      <c r="CS27" s="639"/>
      <c r="CT27" s="639"/>
      <c r="CU27" s="639"/>
      <c r="CV27" s="639"/>
      <c r="CW27" s="639"/>
      <c r="CX27" s="639"/>
      <c r="CY27" s="640"/>
      <c r="CZ27" s="623">
        <v>15.9</v>
      </c>
      <c r="DA27" s="641"/>
      <c r="DB27" s="641"/>
      <c r="DC27" s="642"/>
      <c r="DD27" s="626">
        <v>654607</v>
      </c>
      <c r="DE27" s="639"/>
      <c r="DF27" s="639"/>
      <c r="DG27" s="639"/>
      <c r="DH27" s="639"/>
      <c r="DI27" s="639"/>
      <c r="DJ27" s="639"/>
      <c r="DK27" s="640"/>
      <c r="DL27" s="626">
        <v>652240</v>
      </c>
      <c r="DM27" s="639"/>
      <c r="DN27" s="639"/>
      <c r="DO27" s="639"/>
      <c r="DP27" s="639"/>
      <c r="DQ27" s="639"/>
      <c r="DR27" s="639"/>
      <c r="DS27" s="639"/>
      <c r="DT27" s="639"/>
      <c r="DU27" s="639"/>
      <c r="DV27" s="640"/>
      <c r="DW27" s="643">
        <v>7.7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117924</v>
      </c>
      <c r="S28" s="621"/>
      <c r="T28" s="621"/>
      <c r="U28" s="621"/>
      <c r="V28" s="621"/>
      <c r="W28" s="621"/>
      <c r="X28" s="621"/>
      <c r="Y28" s="622"/>
      <c r="Z28" s="673">
        <v>0.8</v>
      </c>
      <c r="AA28" s="673"/>
      <c r="AB28" s="673"/>
      <c r="AC28" s="673"/>
      <c r="AD28" s="674">
        <v>6569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1456596</v>
      </c>
      <c r="CS28" s="621"/>
      <c r="CT28" s="621"/>
      <c r="CU28" s="621"/>
      <c r="CV28" s="621"/>
      <c r="CW28" s="621"/>
      <c r="CX28" s="621"/>
      <c r="CY28" s="622"/>
      <c r="CZ28" s="623">
        <v>10.7</v>
      </c>
      <c r="DA28" s="641"/>
      <c r="DB28" s="641"/>
      <c r="DC28" s="642"/>
      <c r="DD28" s="626">
        <v>1379046</v>
      </c>
      <c r="DE28" s="621"/>
      <c r="DF28" s="621"/>
      <c r="DG28" s="621"/>
      <c r="DH28" s="621"/>
      <c r="DI28" s="621"/>
      <c r="DJ28" s="621"/>
      <c r="DK28" s="622"/>
      <c r="DL28" s="626">
        <v>1379046</v>
      </c>
      <c r="DM28" s="621"/>
      <c r="DN28" s="621"/>
      <c r="DO28" s="621"/>
      <c r="DP28" s="621"/>
      <c r="DQ28" s="621"/>
      <c r="DR28" s="621"/>
      <c r="DS28" s="621"/>
      <c r="DT28" s="621"/>
      <c r="DU28" s="621"/>
      <c r="DV28" s="622"/>
      <c r="DW28" s="643">
        <v>16.3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170806</v>
      </c>
      <c r="S29" s="621"/>
      <c r="T29" s="621"/>
      <c r="U29" s="621"/>
      <c r="V29" s="621"/>
      <c r="W29" s="621"/>
      <c r="X29" s="621"/>
      <c r="Y29" s="622"/>
      <c r="Z29" s="673">
        <v>1.2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1456596</v>
      </c>
      <c r="CS29" s="639"/>
      <c r="CT29" s="639"/>
      <c r="CU29" s="639"/>
      <c r="CV29" s="639"/>
      <c r="CW29" s="639"/>
      <c r="CX29" s="639"/>
      <c r="CY29" s="640"/>
      <c r="CZ29" s="623">
        <v>10.7</v>
      </c>
      <c r="DA29" s="641"/>
      <c r="DB29" s="641"/>
      <c r="DC29" s="642"/>
      <c r="DD29" s="626">
        <v>1379046</v>
      </c>
      <c r="DE29" s="639"/>
      <c r="DF29" s="639"/>
      <c r="DG29" s="639"/>
      <c r="DH29" s="639"/>
      <c r="DI29" s="639"/>
      <c r="DJ29" s="639"/>
      <c r="DK29" s="640"/>
      <c r="DL29" s="626">
        <v>1379046</v>
      </c>
      <c r="DM29" s="639"/>
      <c r="DN29" s="639"/>
      <c r="DO29" s="639"/>
      <c r="DP29" s="639"/>
      <c r="DQ29" s="639"/>
      <c r="DR29" s="639"/>
      <c r="DS29" s="639"/>
      <c r="DT29" s="639"/>
      <c r="DU29" s="639"/>
      <c r="DV29" s="640"/>
      <c r="DW29" s="643">
        <v>16.3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390546</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98.6</v>
      </c>
      <c r="BH30" s="687"/>
      <c r="BI30" s="687"/>
      <c r="BJ30" s="687"/>
      <c r="BK30" s="687"/>
      <c r="BL30" s="687"/>
      <c r="BM30" s="688">
        <v>94</v>
      </c>
      <c r="BN30" s="687"/>
      <c r="BO30" s="687"/>
      <c r="BP30" s="687"/>
      <c r="BQ30" s="689"/>
      <c r="BR30" s="686">
        <v>98.5</v>
      </c>
      <c r="BS30" s="687"/>
      <c r="BT30" s="687"/>
      <c r="BU30" s="687"/>
      <c r="BV30" s="687"/>
      <c r="BW30" s="687"/>
      <c r="BX30" s="688">
        <v>93.1</v>
      </c>
      <c r="BY30" s="687"/>
      <c r="BZ30" s="687"/>
      <c r="CA30" s="687"/>
      <c r="CB30" s="689"/>
      <c r="CD30" s="692"/>
      <c r="CE30" s="693"/>
      <c r="CF30" s="657" t="s">
        <v>293</v>
      </c>
      <c r="CG30" s="654"/>
      <c r="CH30" s="654"/>
      <c r="CI30" s="654"/>
      <c r="CJ30" s="654"/>
      <c r="CK30" s="654"/>
      <c r="CL30" s="654"/>
      <c r="CM30" s="654"/>
      <c r="CN30" s="654"/>
      <c r="CO30" s="654"/>
      <c r="CP30" s="654"/>
      <c r="CQ30" s="655"/>
      <c r="CR30" s="620">
        <v>1269493</v>
      </c>
      <c r="CS30" s="621"/>
      <c r="CT30" s="621"/>
      <c r="CU30" s="621"/>
      <c r="CV30" s="621"/>
      <c r="CW30" s="621"/>
      <c r="CX30" s="621"/>
      <c r="CY30" s="622"/>
      <c r="CZ30" s="623">
        <v>9.4</v>
      </c>
      <c r="DA30" s="641"/>
      <c r="DB30" s="641"/>
      <c r="DC30" s="642"/>
      <c r="DD30" s="626">
        <v>1204285</v>
      </c>
      <c r="DE30" s="621"/>
      <c r="DF30" s="621"/>
      <c r="DG30" s="621"/>
      <c r="DH30" s="621"/>
      <c r="DI30" s="621"/>
      <c r="DJ30" s="621"/>
      <c r="DK30" s="622"/>
      <c r="DL30" s="626">
        <v>1204285</v>
      </c>
      <c r="DM30" s="621"/>
      <c r="DN30" s="621"/>
      <c r="DO30" s="621"/>
      <c r="DP30" s="621"/>
      <c r="DQ30" s="621"/>
      <c r="DR30" s="621"/>
      <c r="DS30" s="621"/>
      <c r="DT30" s="621"/>
      <c r="DU30" s="621"/>
      <c r="DV30" s="622"/>
      <c r="DW30" s="643">
        <v>14.3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388872</v>
      </c>
      <c r="S31" s="621"/>
      <c r="T31" s="621"/>
      <c r="U31" s="621"/>
      <c r="V31" s="621"/>
      <c r="W31" s="621"/>
      <c r="X31" s="621"/>
      <c r="Y31" s="622"/>
      <c r="Z31" s="673">
        <v>2.7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95.5</v>
      </c>
      <c r="BN31" s="685"/>
      <c r="BO31" s="685"/>
      <c r="BP31" s="685"/>
      <c r="BQ31" s="649"/>
      <c r="BR31" s="684">
        <v>98.8</v>
      </c>
      <c r="BS31" s="639"/>
      <c r="BT31" s="639"/>
      <c r="BU31" s="639"/>
      <c r="BV31" s="639"/>
      <c r="BW31" s="639"/>
      <c r="BX31" s="675">
        <v>94.5</v>
      </c>
      <c r="BY31" s="685"/>
      <c r="BZ31" s="685"/>
      <c r="CA31" s="685"/>
      <c r="CB31" s="649"/>
      <c r="CD31" s="692"/>
      <c r="CE31" s="693"/>
      <c r="CF31" s="657" t="s">
        <v>297</v>
      </c>
      <c r="CG31" s="654"/>
      <c r="CH31" s="654"/>
      <c r="CI31" s="654"/>
      <c r="CJ31" s="654"/>
      <c r="CK31" s="654"/>
      <c r="CL31" s="654"/>
      <c r="CM31" s="654"/>
      <c r="CN31" s="654"/>
      <c r="CO31" s="654"/>
      <c r="CP31" s="654"/>
      <c r="CQ31" s="655"/>
      <c r="CR31" s="620">
        <v>187103</v>
      </c>
      <c r="CS31" s="639"/>
      <c r="CT31" s="639"/>
      <c r="CU31" s="639"/>
      <c r="CV31" s="639"/>
      <c r="CW31" s="639"/>
      <c r="CX31" s="639"/>
      <c r="CY31" s="640"/>
      <c r="CZ31" s="623">
        <v>1.4</v>
      </c>
      <c r="DA31" s="641"/>
      <c r="DB31" s="641"/>
      <c r="DC31" s="642"/>
      <c r="DD31" s="626">
        <v>174761</v>
      </c>
      <c r="DE31" s="639"/>
      <c r="DF31" s="639"/>
      <c r="DG31" s="639"/>
      <c r="DH31" s="639"/>
      <c r="DI31" s="639"/>
      <c r="DJ31" s="639"/>
      <c r="DK31" s="640"/>
      <c r="DL31" s="626">
        <v>174761</v>
      </c>
      <c r="DM31" s="639"/>
      <c r="DN31" s="639"/>
      <c r="DO31" s="639"/>
      <c r="DP31" s="639"/>
      <c r="DQ31" s="639"/>
      <c r="DR31" s="639"/>
      <c r="DS31" s="639"/>
      <c r="DT31" s="639"/>
      <c r="DU31" s="639"/>
      <c r="DV31" s="640"/>
      <c r="DW31" s="643">
        <v>2.1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112383</v>
      </c>
      <c r="S32" s="621"/>
      <c r="T32" s="621"/>
      <c r="U32" s="621"/>
      <c r="V32" s="621"/>
      <c r="W32" s="621"/>
      <c r="X32" s="621"/>
      <c r="Y32" s="622"/>
      <c r="Z32" s="673">
        <v>0.8</v>
      </c>
      <c r="AA32" s="673"/>
      <c r="AB32" s="673"/>
      <c r="AC32" s="673"/>
      <c r="AD32" s="674">
        <v>349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92.1</v>
      </c>
      <c r="BN32" s="605"/>
      <c r="BO32" s="605"/>
      <c r="BP32" s="605"/>
      <c r="BQ32" s="662"/>
      <c r="BR32" s="683">
        <v>98.1</v>
      </c>
      <c r="BS32" s="605"/>
      <c r="BT32" s="605"/>
      <c r="BU32" s="605"/>
      <c r="BV32" s="605"/>
      <c r="BW32" s="605"/>
      <c r="BX32" s="668">
        <v>91.4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1591500</v>
      </c>
      <c r="S33" s="621"/>
      <c r="T33" s="621"/>
      <c r="U33" s="621"/>
      <c r="V33" s="621"/>
      <c r="W33" s="621"/>
      <c r="X33" s="621"/>
      <c r="Y33" s="622"/>
      <c r="Z33" s="673">
        <v>11.3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6192052</v>
      </c>
      <c r="CS33" s="639"/>
      <c r="CT33" s="639"/>
      <c r="CU33" s="639"/>
      <c r="CV33" s="639"/>
      <c r="CW33" s="639"/>
      <c r="CX33" s="639"/>
      <c r="CY33" s="640"/>
      <c r="CZ33" s="623">
        <v>45.6</v>
      </c>
      <c r="DA33" s="641"/>
      <c r="DB33" s="641"/>
      <c r="DC33" s="642"/>
      <c r="DD33" s="626">
        <v>5379176</v>
      </c>
      <c r="DE33" s="639"/>
      <c r="DF33" s="639"/>
      <c r="DG33" s="639"/>
      <c r="DH33" s="639"/>
      <c r="DI33" s="639"/>
      <c r="DJ33" s="639"/>
      <c r="DK33" s="640"/>
      <c r="DL33" s="626">
        <v>3888525</v>
      </c>
      <c r="DM33" s="639"/>
      <c r="DN33" s="639"/>
      <c r="DO33" s="639"/>
      <c r="DP33" s="639"/>
      <c r="DQ33" s="639"/>
      <c r="DR33" s="639"/>
      <c r="DS33" s="639"/>
      <c r="DT33" s="639"/>
      <c r="DU33" s="639"/>
      <c r="DV33" s="640"/>
      <c r="DW33" s="643">
        <v>46.1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2306854</v>
      </c>
      <c r="CS34" s="621"/>
      <c r="CT34" s="621"/>
      <c r="CU34" s="621"/>
      <c r="CV34" s="621"/>
      <c r="CW34" s="621"/>
      <c r="CX34" s="621"/>
      <c r="CY34" s="622"/>
      <c r="CZ34" s="623">
        <v>17</v>
      </c>
      <c r="DA34" s="641"/>
      <c r="DB34" s="641"/>
      <c r="DC34" s="642"/>
      <c r="DD34" s="626">
        <v>1931395</v>
      </c>
      <c r="DE34" s="621"/>
      <c r="DF34" s="621"/>
      <c r="DG34" s="621"/>
      <c r="DH34" s="621"/>
      <c r="DI34" s="621"/>
      <c r="DJ34" s="621"/>
      <c r="DK34" s="622"/>
      <c r="DL34" s="626">
        <v>1290295</v>
      </c>
      <c r="DM34" s="621"/>
      <c r="DN34" s="621"/>
      <c r="DO34" s="621"/>
      <c r="DP34" s="621"/>
      <c r="DQ34" s="621"/>
      <c r="DR34" s="621"/>
      <c r="DS34" s="621"/>
      <c r="DT34" s="621"/>
      <c r="DU34" s="621"/>
      <c r="DV34" s="622"/>
      <c r="DW34" s="643">
        <v>15.3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628700</v>
      </c>
      <c r="S35" s="621"/>
      <c r="T35" s="621"/>
      <c r="U35" s="621"/>
      <c r="V35" s="621"/>
      <c r="W35" s="621"/>
      <c r="X35" s="621"/>
      <c r="Y35" s="622"/>
      <c r="Z35" s="673">
        <v>4.4000000000000004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1894557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227729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94851</v>
      </c>
      <c r="CS35" s="639"/>
      <c r="CT35" s="639"/>
      <c r="CU35" s="639"/>
      <c r="CV35" s="639"/>
      <c r="CW35" s="639"/>
      <c r="CX35" s="639"/>
      <c r="CY35" s="640"/>
      <c r="CZ35" s="623">
        <v>0.7</v>
      </c>
      <c r="DA35" s="641"/>
      <c r="DB35" s="641"/>
      <c r="DC35" s="642"/>
      <c r="DD35" s="626">
        <v>74069</v>
      </c>
      <c r="DE35" s="639"/>
      <c r="DF35" s="639"/>
      <c r="DG35" s="639"/>
      <c r="DH35" s="639"/>
      <c r="DI35" s="639"/>
      <c r="DJ35" s="639"/>
      <c r="DK35" s="640"/>
      <c r="DL35" s="626">
        <v>74069</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14143797</v>
      </c>
      <c r="S36" s="661"/>
      <c r="T36" s="661"/>
      <c r="U36" s="661"/>
      <c r="V36" s="661"/>
      <c r="W36" s="661"/>
      <c r="X36" s="661"/>
      <c r="Y36" s="664"/>
      <c r="Z36" s="665">
        <v>100</v>
      </c>
      <c r="AA36" s="665"/>
      <c r="AB36" s="665"/>
      <c r="AC36" s="665"/>
      <c r="AD36" s="666">
        <v>7814490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550883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257271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1993817</v>
      </c>
      <c r="CS36" s="621"/>
      <c r="CT36" s="621"/>
      <c r="CU36" s="621"/>
      <c r="CV36" s="621"/>
      <c r="CW36" s="621"/>
      <c r="CX36" s="621"/>
      <c r="CY36" s="622"/>
      <c r="CZ36" s="623">
        <v>14.7</v>
      </c>
      <c r="DA36" s="641"/>
      <c r="DB36" s="641"/>
      <c r="DC36" s="642"/>
      <c r="DD36" s="626">
        <v>1848164</v>
      </c>
      <c r="DE36" s="621"/>
      <c r="DF36" s="621"/>
      <c r="DG36" s="621"/>
      <c r="DH36" s="621"/>
      <c r="DI36" s="621"/>
      <c r="DJ36" s="621"/>
      <c r="DK36" s="622"/>
      <c r="DL36" s="626">
        <v>1448695</v>
      </c>
      <c r="DM36" s="621"/>
      <c r="DN36" s="621"/>
      <c r="DO36" s="621"/>
      <c r="DP36" s="621"/>
      <c r="DQ36" s="621"/>
      <c r="DR36" s="621"/>
      <c r="DS36" s="621"/>
      <c r="DT36" s="621"/>
      <c r="DU36" s="621"/>
      <c r="DV36" s="622"/>
      <c r="DW36" s="643">
        <v>17.2</v>
      </c>
      <c r="DX36" s="644"/>
      <c r="DY36" s="644"/>
      <c r="DZ36" s="644"/>
      <c r="EA36" s="644"/>
      <c r="EB36" s="644"/>
      <c r="EC36" s="645"/>
    </row>
    <row r="37" spans="2:133" ht="11.25" customHeight="1">
      <c r="AQ37" s="646" t="s">
        <v>315</v>
      </c>
      <c r="AR37" s="647"/>
      <c r="AS37" s="647"/>
      <c r="AT37" s="647"/>
      <c r="AU37" s="647"/>
      <c r="AV37" s="647"/>
      <c r="AW37" s="647"/>
      <c r="AX37" s="647"/>
      <c r="AY37" s="648"/>
      <c r="AZ37" s="620">
        <v>224659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4419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1084800</v>
      </c>
      <c r="CS37" s="639"/>
      <c r="CT37" s="639"/>
      <c r="CU37" s="639"/>
      <c r="CV37" s="639"/>
      <c r="CW37" s="639"/>
      <c r="CX37" s="639"/>
      <c r="CY37" s="640"/>
      <c r="CZ37" s="623">
        <v>8</v>
      </c>
      <c r="DA37" s="641"/>
      <c r="DB37" s="641"/>
      <c r="DC37" s="642"/>
      <c r="DD37" s="626">
        <v>1071393</v>
      </c>
      <c r="DE37" s="639"/>
      <c r="DF37" s="639"/>
      <c r="DG37" s="639"/>
      <c r="DH37" s="639"/>
      <c r="DI37" s="639"/>
      <c r="DJ37" s="639"/>
      <c r="DK37" s="640"/>
      <c r="DL37" s="626">
        <v>1025811</v>
      </c>
      <c r="DM37" s="639"/>
      <c r="DN37" s="639"/>
      <c r="DO37" s="639"/>
      <c r="DP37" s="639"/>
      <c r="DQ37" s="639"/>
      <c r="DR37" s="639"/>
      <c r="DS37" s="639"/>
      <c r="DT37" s="639"/>
      <c r="DU37" s="639"/>
      <c r="DV37" s="640"/>
      <c r="DW37" s="643">
        <v>12.1</v>
      </c>
      <c r="DX37" s="644"/>
      <c r="DY37" s="644"/>
      <c r="DZ37" s="644"/>
      <c r="EA37" s="644"/>
      <c r="EB37" s="644"/>
      <c r="EC37" s="645"/>
    </row>
    <row r="38" spans="2:133" ht="11.25" customHeight="1">
      <c r="AQ38" s="646" t="s">
        <v>318</v>
      </c>
      <c r="AR38" s="647"/>
      <c r="AS38" s="647"/>
      <c r="AT38" s="647"/>
      <c r="AU38" s="647"/>
      <c r="AV38" s="647"/>
      <c r="AW38" s="647"/>
      <c r="AX38" s="647"/>
      <c r="AY38" s="648"/>
      <c r="AZ38" s="620">
        <v>204290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7225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1465608</v>
      </c>
      <c r="CS38" s="621"/>
      <c r="CT38" s="621"/>
      <c r="CU38" s="621"/>
      <c r="CV38" s="621"/>
      <c r="CW38" s="621"/>
      <c r="CX38" s="621"/>
      <c r="CY38" s="622"/>
      <c r="CZ38" s="623">
        <v>10.8</v>
      </c>
      <c r="DA38" s="641"/>
      <c r="DB38" s="641"/>
      <c r="DC38" s="642"/>
      <c r="DD38" s="626">
        <v>1266091</v>
      </c>
      <c r="DE38" s="621"/>
      <c r="DF38" s="621"/>
      <c r="DG38" s="621"/>
      <c r="DH38" s="621"/>
      <c r="DI38" s="621"/>
      <c r="DJ38" s="621"/>
      <c r="DK38" s="622"/>
      <c r="DL38" s="626">
        <v>1075466</v>
      </c>
      <c r="DM38" s="621"/>
      <c r="DN38" s="621"/>
      <c r="DO38" s="621"/>
      <c r="DP38" s="621"/>
      <c r="DQ38" s="621"/>
      <c r="DR38" s="621"/>
      <c r="DS38" s="621"/>
      <c r="DT38" s="621"/>
      <c r="DU38" s="621"/>
      <c r="DV38" s="622"/>
      <c r="DW38" s="643">
        <v>12.7</v>
      </c>
      <c r="DX38" s="644"/>
      <c r="DY38" s="644"/>
      <c r="DZ38" s="644"/>
      <c r="EA38" s="644"/>
      <c r="EB38" s="644"/>
      <c r="EC38" s="645"/>
    </row>
    <row r="39" spans="2:133" ht="11.25" customHeight="1">
      <c r="AQ39" s="646" t="s">
        <v>321</v>
      </c>
      <c r="AR39" s="647"/>
      <c r="AS39" s="647"/>
      <c r="AT39" s="647"/>
      <c r="AU39" s="647"/>
      <c r="AV39" s="647"/>
      <c r="AW39" s="647"/>
      <c r="AX39" s="647"/>
      <c r="AY39" s="648"/>
      <c r="AZ39" s="620">
        <v>6161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307242</v>
      </c>
      <c r="CS39" s="639"/>
      <c r="CT39" s="639"/>
      <c r="CU39" s="639"/>
      <c r="CV39" s="639"/>
      <c r="CW39" s="639"/>
      <c r="CX39" s="639"/>
      <c r="CY39" s="640"/>
      <c r="CZ39" s="623">
        <v>2.2999999999999998</v>
      </c>
      <c r="DA39" s="641"/>
      <c r="DB39" s="641"/>
      <c r="DC39" s="642"/>
      <c r="DD39" s="626">
        <v>259457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229050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23680</v>
      </c>
      <c r="CS40" s="621"/>
      <c r="CT40" s="621"/>
      <c r="CU40" s="621"/>
      <c r="CV40" s="621"/>
      <c r="CW40" s="621"/>
      <c r="CX40" s="621"/>
      <c r="CY40" s="622"/>
      <c r="CZ40" s="623">
        <v>0.2</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679514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1849421</v>
      </c>
      <c r="CS42" s="621"/>
      <c r="CT42" s="621"/>
      <c r="CU42" s="621"/>
      <c r="CV42" s="621"/>
      <c r="CW42" s="621"/>
      <c r="CX42" s="621"/>
      <c r="CY42" s="622"/>
      <c r="CZ42" s="623">
        <v>13.6</v>
      </c>
      <c r="DA42" s="624"/>
      <c r="DB42" s="624"/>
      <c r="DC42" s="625"/>
      <c r="DD42" s="626">
        <v>389746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15751</v>
      </c>
      <c r="CS43" s="639"/>
      <c r="CT43" s="639"/>
      <c r="CU43" s="639"/>
      <c r="CV43" s="639"/>
      <c r="CW43" s="639"/>
      <c r="CX43" s="639"/>
      <c r="CY43" s="640"/>
      <c r="CZ43" s="623">
        <v>0.1</v>
      </c>
      <c r="DA43" s="641"/>
      <c r="DB43" s="641"/>
      <c r="DC43" s="642"/>
      <c r="DD43" s="626">
        <v>15751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1848997</v>
      </c>
      <c r="CS44" s="621"/>
      <c r="CT44" s="621"/>
      <c r="CU44" s="621"/>
      <c r="CV44" s="621"/>
      <c r="CW44" s="621"/>
      <c r="CX44" s="621"/>
      <c r="CY44" s="622"/>
      <c r="CZ44" s="623">
        <v>13.6</v>
      </c>
      <c r="DA44" s="624"/>
      <c r="DB44" s="624"/>
      <c r="DC44" s="625"/>
      <c r="DD44" s="626">
        <v>389322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532230</v>
      </c>
      <c r="CS45" s="639"/>
      <c r="CT45" s="639"/>
      <c r="CU45" s="639"/>
      <c r="CV45" s="639"/>
      <c r="CW45" s="639"/>
      <c r="CX45" s="639"/>
      <c r="CY45" s="640"/>
      <c r="CZ45" s="623">
        <v>3.9</v>
      </c>
      <c r="DA45" s="641"/>
      <c r="DB45" s="641"/>
      <c r="DC45" s="642"/>
      <c r="DD45" s="626">
        <v>75939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1191072</v>
      </c>
      <c r="CS46" s="621"/>
      <c r="CT46" s="621"/>
      <c r="CU46" s="621"/>
      <c r="CV46" s="621"/>
      <c r="CW46" s="621"/>
      <c r="CX46" s="621"/>
      <c r="CY46" s="622"/>
      <c r="CZ46" s="623">
        <v>8.8000000000000007</v>
      </c>
      <c r="DA46" s="624"/>
      <c r="DB46" s="624"/>
      <c r="DC46" s="625"/>
      <c r="DD46" s="626">
        <v>273138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424</v>
      </c>
      <c r="CS47" s="639"/>
      <c r="CT47" s="639"/>
      <c r="CU47" s="639"/>
      <c r="CV47" s="639"/>
      <c r="CW47" s="639"/>
      <c r="CX47" s="639"/>
      <c r="CY47" s="640"/>
      <c r="CZ47" s="623">
        <v>0</v>
      </c>
      <c r="DA47" s="641"/>
      <c r="DB47" s="641"/>
      <c r="DC47" s="642"/>
      <c r="DD47" s="626">
        <v>424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13565008</v>
      </c>
      <c r="CS49" s="605"/>
      <c r="CT49" s="605"/>
      <c r="CU49" s="605"/>
      <c r="CV49" s="605"/>
      <c r="CW49" s="605"/>
      <c r="CX49" s="605"/>
      <c r="CY49" s="606"/>
      <c r="CZ49" s="607">
        <v>100</v>
      </c>
      <c r="DA49" s="608"/>
      <c r="DB49" s="608"/>
      <c r="DC49" s="609"/>
      <c r="DD49" s="610">
        <v>9460174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14144</v>
      </c>
      <c r="R7" s="1134"/>
      <c r="S7" s="1134"/>
      <c r="T7" s="1134"/>
      <c r="U7" s="1134"/>
      <c r="V7" s="1134">
        <v>13565</v>
      </c>
      <c r="W7" s="1134"/>
      <c r="X7" s="1134"/>
      <c r="Y7" s="1134"/>
      <c r="Z7" s="1134"/>
      <c r="AA7" s="1134">
        <v>579</v>
      </c>
      <c r="AB7" s="1134"/>
      <c r="AC7" s="1134"/>
      <c r="AD7" s="1134"/>
      <c r="AE7" s="1135"/>
      <c r="AF7" s="1136">
        <v>429</v>
      </c>
      <c r="AG7" s="1137"/>
      <c r="AH7" s="1137"/>
      <c r="AI7" s="1137"/>
      <c r="AJ7" s="1138"/>
      <c r="AK7" s="1120">
        <v>391</v>
      </c>
      <c r="AL7" s="1121"/>
      <c r="AM7" s="1121"/>
      <c r="AN7" s="1121"/>
      <c r="AO7" s="1121"/>
      <c r="AP7" s="1121">
        <v>17062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2</v>
      </c>
      <c r="CI7" s="1118"/>
      <c r="CJ7" s="1118"/>
      <c r="CK7" s="1118"/>
      <c r="CL7" s="1119"/>
      <c r="CM7" s="1117">
        <v>15</v>
      </c>
      <c r="CN7" s="1118"/>
      <c r="CO7" s="1118"/>
      <c r="CP7" s="1118"/>
      <c r="CQ7" s="1119"/>
      <c r="CR7" s="1117">
        <v>5</v>
      </c>
      <c r="CS7" s="1118"/>
      <c r="CT7" s="1118"/>
      <c r="CU7" s="1118"/>
      <c r="CV7" s="1119"/>
      <c r="CW7" s="1117" t="s">
        <v>481</v>
      </c>
      <c r="CX7" s="1118"/>
      <c r="CY7" s="1118"/>
      <c r="CZ7" s="1118"/>
      <c r="DA7" s="1119"/>
      <c r="DB7" s="1117">
        <v>155</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2</v>
      </c>
      <c r="CI8" s="1019"/>
      <c r="CJ8" s="1019"/>
      <c r="CK8" s="1019"/>
      <c r="CL8" s="1020"/>
      <c r="CM8" s="1018">
        <v>110</v>
      </c>
      <c r="CN8" s="1019"/>
      <c r="CO8" s="1019"/>
      <c r="CP8" s="1019"/>
      <c r="CQ8" s="1020"/>
      <c r="CR8" s="1018">
        <v>100</v>
      </c>
      <c r="CS8" s="1019"/>
      <c r="CT8" s="1019"/>
      <c r="CU8" s="1019"/>
      <c r="CV8" s="1020"/>
      <c r="CW8" s="1018" t="s">
        <v>481</v>
      </c>
      <c r="CX8" s="1019"/>
      <c r="CY8" s="1019"/>
      <c r="CZ8" s="1019"/>
      <c r="DA8" s="1020"/>
      <c r="DB8" s="1018" t="s">
        <v>481</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14144</v>
      </c>
      <c r="R23" s="1098"/>
      <c r="S23" s="1098"/>
      <c r="T23" s="1098"/>
      <c r="U23" s="1098"/>
      <c r="V23" s="1098">
        <v>13565</v>
      </c>
      <c r="W23" s="1098"/>
      <c r="X23" s="1098"/>
      <c r="Y23" s="1098"/>
      <c r="Z23" s="1098"/>
      <c r="AA23" s="1098">
        <v>579</v>
      </c>
      <c r="AB23" s="1098"/>
      <c r="AC23" s="1098"/>
      <c r="AD23" s="1098"/>
      <c r="AE23" s="1099"/>
      <c r="AF23" s="1100">
        <v>429</v>
      </c>
      <c r="AG23" s="1098"/>
      <c r="AH23" s="1098"/>
      <c r="AI23" s="1098"/>
      <c r="AJ23" s="1101"/>
      <c r="AK23" s="1102"/>
      <c r="AL23" s="1103"/>
      <c r="AM23" s="1103"/>
      <c r="AN23" s="1103"/>
      <c r="AO23" s="1103"/>
      <c r="AP23" s="1098">
        <v>17062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3873</v>
      </c>
      <c r="R28" s="1083"/>
      <c r="S28" s="1083"/>
      <c r="T28" s="1083"/>
      <c r="U28" s="1083"/>
      <c r="V28" s="1083">
        <v>3645</v>
      </c>
      <c r="W28" s="1083"/>
      <c r="X28" s="1083"/>
      <c r="Y28" s="1083"/>
      <c r="Z28" s="1083"/>
      <c r="AA28" s="1083">
        <v>228</v>
      </c>
      <c r="AB28" s="1083"/>
      <c r="AC28" s="1083"/>
      <c r="AD28" s="1083"/>
      <c r="AE28" s="1084"/>
      <c r="AF28" s="1085">
        <v>228</v>
      </c>
      <c r="AG28" s="1083"/>
      <c r="AH28" s="1083"/>
      <c r="AI28" s="1083"/>
      <c r="AJ28" s="1086"/>
      <c r="AK28" s="1087">
        <v>229</v>
      </c>
      <c r="AL28" s="1075"/>
      <c r="AM28" s="1075"/>
      <c r="AN28" s="1075"/>
      <c r="AO28" s="1075"/>
      <c r="AP28" s="1075">
        <v>7</v>
      </c>
      <c r="AQ28" s="1075"/>
      <c r="AR28" s="1075"/>
      <c r="AS28" s="1075"/>
      <c r="AT28" s="1075"/>
      <c r="AU28" s="1075" t="s">
        <v>481</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264</v>
      </c>
      <c r="R29" s="1073"/>
      <c r="S29" s="1073"/>
      <c r="T29" s="1073"/>
      <c r="U29" s="1073"/>
      <c r="V29" s="1073">
        <v>264</v>
      </c>
      <c r="W29" s="1073"/>
      <c r="X29" s="1073"/>
      <c r="Y29" s="1073"/>
      <c r="Z29" s="1073"/>
      <c r="AA29" s="1073" t="s">
        <v>481</v>
      </c>
      <c r="AB29" s="1073"/>
      <c r="AC29" s="1073"/>
      <c r="AD29" s="1073"/>
      <c r="AE29" s="1074"/>
      <c r="AF29" s="1048" t="s">
        <v>481</v>
      </c>
      <c r="AG29" s="1049"/>
      <c r="AH29" s="1049"/>
      <c r="AI29" s="1049"/>
      <c r="AJ29" s="1050"/>
      <c r="AK29" s="1009">
        <v>78</v>
      </c>
      <c r="AL29" s="1000"/>
      <c r="AM29" s="1000"/>
      <c r="AN29" s="1000"/>
      <c r="AO29" s="1000"/>
      <c r="AP29" s="1000" t="s">
        <v>481</v>
      </c>
      <c r="AQ29" s="1000"/>
      <c r="AR29" s="1000"/>
      <c r="AS29" s="1000"/>
      <c r="AT29" s="1000"/>
      <c r="AU29" s="1000" t="s">
        <v>481</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2366</v>
      </c>
      <c r="R30" s="1073"/>
      <c r="S30" s="1073"/>
      <c r="T30" s="1073"/>
      <c r="U30" s="1073"/>
      <c r="V30" s="1073">
        <v>2260</v>
      </c>
      <c r="W30" s="1073"/>
      <c r="X30" s="1073"/>
      <c r="Y30" s="1073"/>
      <c r="Z30" s="1073"/>
      <c r="AA30" s="1073">
        <v>106</v>
      </c>
      <c r="AB30" s="1073"/>
      <c r="AC30" s="1073"/>
      <c r="AD30" s="1073"/>
      <c r="AE30" s="1074"/>
      <c r="AF30" s="1048">
        <v>106</v>
      </c>
      <c r="AG30" s="1049"/>
      <c r="AH30" s="1049"/>
      <c r="AI30" s="1049"/>
      <c r="AJ30" s="1050"/>
      <c r="AK30" s="1009">
        <v>336</v>
      </c>
      <c r="AL30" s="1000"/>
      <c r="AM30" s="1000"/>
      <c r="AN30" s="1000"/>
      <c r="AO30" s="1000"/>
      <c r="AP30" s="1000" t="s">
        <v>481</v>
      </c>
      <c r="AQ30" s="1000"/>
      <c r="AR30" s="1000"/>
      <c r="AS30" s="1000"/>
      <c r="AT30" s="1000"/>
      <c r="AU30" s="1000" t="s">
        <v>481</v>
      </c>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10</v>
      </c>
      <c r="R31" s="1073"/>
      <c r="S31" s="1073"/>
      <c r="T31" s="1073"/>
      <c r="U31" s="1073"/>
      <c r="V31" s="1073">
        <v>10</v>
      </c>
      <c r="W31" s="1073"/>
      <c r="X31" s="1073"/>
      <c r="Y31" s="1073"/>
      <c r="Z31" s="1073"/>
      <c r="AA31" s="1073" t="s">
        <v>481</v>
      </c>
      <c r="AB31" s="1073"/>
      <c r="AC31" s="1073"/>
      <c r="AD31" s="1073"/>
      <c r="AE31" s="1074"/>
      <c r="AF31" s="1048" t="s">
        <v>112</v>
      </c>
      <c r="AG31" s="1049"/>
      <c r="AH31" s="1049"/>
      <c r="AI31" s="1049"/>
      <c r="AJ31" s="1050"/>
      <c r="AK31" s="1009">
        <v>5</v>
      </c>
      <c r="AL31" s="1000"/>
      <c r="AM31" s="1000"/>
      <c r="AN31" s="1000"/>
      <c r="AO31" s="1000"/>
      <c r="AP31" s="1000" t="s">
        <v>481</v>
      </c>
      <c r="AQ31" s="1000"/>
      <c r="AR31" s="1000"/>
      <c r="AS31" s="1000"/>
      <c r="AT31" s="1000"/>
      <c r="AU31" s="1000" t="s">
        <v>481</v>
      </c>
      <c r="AV31" s="1000"/>
      <c r="AW31" s="1000"/>
      <c r="AX31" s="1000"/>
      <c r="AY31" s="1000"/>
      <c r="AZ31" s="1071">
        <v>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846</v>
      </c>
      <c r="R32" s="1073"/>
      <c r="S32" s="1073"/>
      <c r="T32" s="1073"/>
      <c r="U32" s="1073"/>
      <c r="V32" s="1073">
        <v>840</v>
      </c>
      <c r="W32" s="1073"/>
      <c r="X32" s="1073"/>
      <c r="Y32" s="1073"/>
      <c r="Z32" s="1073"/>
      <c r="AA32" s="1073">
        <v>6</v>
      </c>
      <c r="AB32" s="1073"/>
      <c r="AC32" s="1073"/>
      <c r="AD32" s="1073"/>
      <c r="AE32" s="1074"/>
      <c r="AF32" s="1048">
        <v>361</v>
      </c>
      <c r="AG32" s="1049"/>
      <c r="AH32" s="1049"/>
      <c r="AI32" s="1049"/>
      <c r="AJ32" s="1050"/>
      <c r="AK32" s="1009">
        <v>225</v>
      </c>
      <c r="AL32" s="1000"/>
      <c r="AM32" s="1000"/>
      <c r="AN32" s="1000"/>
      <c r="AO32" s="1000"/>
      <c r="AP32" s="1000">
        <v>2458</v>
      </c>
      <c r="AQ32" s="1000"/>
      <c r="AR32" s="1000"/>
      <c r="AS32" s="1000"/>
      <c r="AT32" s="1000"/>
      <c r="AU32" s="1000">
        <v>735</v>
      </c>
      <c r="AV32" s="1000"/>
      <c r="AW32" s="1000"/>
      <c r="AX32" s="1000"/>
      <c r="AY32" s="1000"/>
      <c r="AZ32" s="1071">
        <v>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2323</v>
      </c>
      <c r="R33" s="1073"/>
      <c r="S33" s="1073"/>
      <c r="T33" s="1073"/>
      <c r="U33" s="1073"/>
      <c r="V33" s="1073">
        <v>2628</v>
      </c>
      <c r="W33" s="1073"/>
      <c r="X33" s="1073"/>
      <c r="Y33" s="1073"/>
      <c r="Z33" s="1073"/>
      <c r="AA33" s="1073">
        <v>-305</v>
      </c>
      <c r="AB33" s="1073"/>
      <c r="AC33" s="1073"/>
      <c r="AD33" s="1073"/>
      <c r="AE33" s="1074"/>
      <c r="AF33" s="1048">
        <v>722</v>
      </c>
      <c r="AG33" s="1049"/>
      <c r="AH33" s="1049"/>
      <c r="AI33" s="1049"/>
      <c r="AJ33" s="1050"/>
      <c r="AK33" s="1009">
        <v>257</v>
      </c>
      <c r="AL33" s="1000"/>
      <c r="AM33" s="1000"/>
      <c r="AN33" s="1000"/>
      <c r="AO33" s="1000"/>
      <c r="AP33" s="1000">
        <v>776</v>
      </c>
      <c r="AQ33" s="1000"/>
      <c r="AR33" s="1000"/>
      <c r="AS33" s="1000"/>
      <c r="AT33" s="1000"/>
      <c r="AU33" s="1000">
        <v>595</v>
      </c>
      <c r="AV33" s="1000"/>
      <c r="AW33" s="1000"/>
      <c r="AX33" s="1000"/>
      <c r="AY33" s="1000"/>
      <c r="AZ33" s="1071">
        <v>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14</v>
      </c>
      <c r="R34" s="1073"/>
      <c r="S34" s="1073"/>
      <c r="T34" s="1073"/>
      <c r="U34" s="1073"/>
      <c r="V34" s="1073">
        <v>14</v>
      </c>
      <c r="W34" s="1073"/>
      <c r="X34" s="1073"/>
      <c r="Y34" s="1073"/>
      <c r="Z34" s="1073"/>
      <c r="AA34" s="1073">
        <v>0</v>
      </c>
      <c r="AB34" s="1073"/>
      <c r="AC34" s="1073"/>
      <c r="AD34" s="1073"/>
      <c r="AE34" s="1074"/>
      <c r="AF34" s="1048" t="s">
        <v>112</v>
      </c>
      <c r="AG34" s="1049"/>
      <c r="AH34" s="1049"/>
      <c r="AI34" s="1049"/>
      <c r="AJ34" s="1050"/>
      <c r="AK34" s="1009">
        <v>6</v>
      </c>
      <c r="AL34" s="1000"/>
      <c r="AM34" s="1000"/>
      <c r="AN34" s="1000"/>
      <c r="AO34" s="1000"/>
      <c r="AP34" s="1000">
        <v>34</v>
      </c>
      <c r="AQ34" s="1000"/>
      <c r="AR34" s="1000"/>
      <c r="AS34" s="1000"/>
      <c r="AT34" s="1000"/>
      <c r="AU34" s="1000">
        <v>21</v>
      </c>
      <c r="AV34" s="1000"/>
      <c r="AW34" s="1000"/>
      <c r="AX34" s="1000"/>
      <c r="AY34" s="1000"/>
      <c r="AZ34" s="1071">
        <v>0</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1288</v>
      </c>
      <c r="R35" s="1073"/>
      <c r="S35" s="1073"/>
      <c r="T35" s="1073"/>
      <c r="U35" s="1073"/>
      <c r="V35" s="1073">
        <v>1288</v>
      </c>
      <c r="W35" s="1073"/>
      <c r="X35" s="1073"/>
      <c r="Y35" s="1073"/>
      <c r="Z35" s="1073"/>
      <c r="AA35" s="1073">
        <v>0</v>
      </c>
      <c r="AB35" s="1073"/>
      <c r="AC35" s="1073"/>
      <c r="AD35" s="1073"/>
      <c r="AE35" s="1074"/>
      <c r="AF35" s="1048" t="s">
        <v>112</v>
      </c>
      <c r="AG35" s="1049"/>
      <c r="AH35" s="1049"/>
      <c r="AI35" s="1049"/>
      <c r="AJ35" s="1050"/>
      <c r="AK35" s="1009">
        <v>551</v>
      </c>
      <c r="AL35" s="1000"/>
      <c r="AM35" s="1000"/>
      <c r="AN35" s="1000"/>
      <c r="AO35" s="1000"/>
      <c r="AP35" s="1000">
        <v>9589</v>
      </c>
      <c r="AQ35" s="1000"/>
      <c r="AR35" s="1000"/>
      <c r="AS35" s="1000"/>
      <c r="AT35" s="1000"/>
      <c r="AU35" s="1000">
        <v>8755</v>
      </c>
      <c r="AV35" s="1000"/>
      <c r="AW35" s="1000"/>
      <c r="AX35" s="1000"/>
      <c r="AY35" s="1000"/>
      <c r="AZ35" s="1071">
        <v>0</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1417</v>
      </c>
      <c r="AG63" s="988"/>
      <c r="AH63" s="988"/>
      <c r="AI63" s="988"/>
      <c r="AJ63" s="1059"/>
      <c r="AK63" s="1060"/>
      <c r="AL63" s="992"/>
      <c r="AM63" s="992"/>
      <c r="AN63" s="992"/>
      <c r="AO63" s="992"/>
      <c r="AP63" s="988">
        <f>AP28+AP32+AP33+AP34+AP35</f>
        <v>12864</v>
      </c>
      <c r="AQ63" s="988"/>
      <c r="AR63" s="988"/>
      <c r="AS63" s="988"/>
      <c r="AT63" s="988"/>
      <c r="AU63" s="988">
        <f>AU33+AU34+AU35+AU32</f>
        <v>10106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1495</v>
      </c>
      <c r="R68" s="1011"/>
      <c r="S68" s="1011"/>
      <c r="T68" s="1011"/>
      <c r="U68" s="1011"/>
      <c r="V68" s="1011">
        <v>1619</v>
      </c>
      <c r="W68" s="1011"/>
      <c r="X68" s="1011"/>
      <c r="Y68" s="1011"/>
      <c r="Z68" s="1011"/>
      <c r="AA68" s="1011">
        <v>-124</v>
      </c>
      <c r="AB68" s="1011"/>
      <c r="AC68" s="1011"/>
      <c r="AD68" s="1011"/>
      <c r="AE68" s="1011"/>
      <c r="AF68" s="1011">
        <v>1553</v>
      </c>
      <c r="AG68" s="1011"/>
      <c r="AH68" s="1011"/>
      <c r="AI68" s="1011"/>
      <c r="AJ68" s="1011"/>
      <c r="AK68" s="1011">
        <v>32</v>
      </c>
      <c r="AL68" s="1011"/>
      <c r="AM68" s="1011"/>
      <c r="AN68" s="1011"/>
      <c r="AO68" s="1011"/>
      <c r="AP68" s="1011">
        <v>1214</v>
      </c>
      <c r="AQ68" s="1011"/>
      <c r="AR68" s="1011"/>
      <c r="AS68" s="1011"/>
      <c r="AT68" s="1011"/>
      <c r="AU68" s="1011">
        <v>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75</v>
      </c>
      <c r="R69" s="1000"/>
      <c r="S69" s="1000"/>
      <c r="T69" s="1000"/>
      <c r="U69" s="1000"/>
      <c r="V69" s="1000">
        <v>72</v>
      </c>
      <c r="W69" s="1000"/>
      <c r="X69" s="1000"/>
      <c r="Y69" s="1000"/>
      <c r="Z69" s="1000"/>
      <c r="AA69" s="1000">
        <v>3</v>
      </c>
      <c r="AB69" s="1000"/>
      <c r="AC69" s="1000"/>
      <c r="AD69" s="1000"/>
      <c r="AE69" s="1000"/>
      <c r="AF69" s="1000">
        <v>3</v>
      </c>
      <c r="AG69" s="1000"/>
      <c r="AH69" s="1000"/>
      <c r="AI69" s="1000"/>
      <c r="AJ69" s="1000"/>
      <c r="AK69" s="1000">
        <v>1</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2490</v>
      </c>
      <c r="R70" s="1000"/>
      <c r="S70" s="1000"/>
      <c r="T70" s="1000"/>
      <c r="U70" s="1000"/>
      <c r="V70" s="1000">
        <v>2334</v>
      </c>
      <c r="W70" s="1000"/>
      <c r="X70" s="1000"/>
      <c r="Y70" s="1000"/>
      <c r="Z70" s="1000"/>
      <c r="AA70" s="1000">
        <v>156</v>
      </c>
      <c r="AB70" s="1000"/>
      <c r="AC70" s="1000"/>
      <c r="AD70" s="1000"/>
      <c r="AE70" s="1000"/>
      <c r="AF70" s="1000">
        <v>39</v>
      </c>
      <c r="AG70" s="1000"/>
      <c r="AH70" s="1000"/>
      <c r="AI70" s="1000"/>
      <c r="AJ70" s="1000"/>
      <c r="AK70" s="1000">
        <v>86</v>
      </c>
      <c r="AL70" s="1000"/>
      <c r="AM70" s="1000"/>
      <c r="AN70" s="1000"/>
      <c r="AO70" s="1000"/>
      <c r="AP70" s="1000">
        <v>1904</v>
      </c>
      <c r="AQ70" s="1000"/>
      <c r="AR70" s="1000"/>
      <c r="AS70" s="1000"/>
      <c r="AT70" s="1000"/>
      <c r="AU70" s="1000">
        <v>276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1858</v>
      </c>
      <c r="R71" s="1000"/>
      <c r="S71" s="1000"/>
      <c r="T71" s="1000"/>
      <c r="U71" s="1000"/>
      <c r="V71" s="1000">
        <v>1778</v>
      </c>
      <c r="W71" s="1000"/>
      <c r="X71" s="1000"/>
      <c r="Y71" s="1000"/>
      <c r="Z71" s="1000"/>
      <c r="AA71" s="1000">
        <v>80</v>
      </c>
      <c r="AB71" s="1000"/>
      <c r="AC71" s="1000"/>
      <c r="AD71" s="1000"/>
      <c r="AE71" s="1000"/>
      <c r="AF71" s="1000">
        <v>67</v>
      </c>
      <c r="AG71" s="1000"/>
      <c r="AH71" s="1000"/>
      <c r="AI71" s="1000"/>
      <c r="AJ71" s="1000"/>
      <c r="AK71" s="1000" t="s">
        <v>481</v>
      </c>
      <c r="AL71" s="1000"/>
      <c r="AM71" s="1000"/>
      <c r="AN71" s="1000"/>
      <c r="AO71" s="1000"/>
      <c r="AP71" s="1000">
        <v>528</v>
      </c>
      <c r="AQ71" s="1000"/>
      <c r="AR71" s="1000"/>
      <c r="AS71" s="1000"/>
      <c r="AT71" s="1000"/>
      <c r="AU71" s="1000">
        <v>110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99</v>
      </c>
      <c r="R72" s="1000"/>
      <c r="S72" s="1000"/>
      <c r="T72" s="1000"/>
      <c r="U72" s="1000"/>
      <c r="V72" s="1000">
        <v>91</v>
      </c>
      <c r="W72" s="1000"/>
      <c r="X72" s="1000"/>
      <c r="Y72" s="1000"/>
      <c r="Z72" s="1000"/>
      <c r="AA72" s="1000">
        <v>8</v>
      </c>
      <c r="AB72" s="1000"/>
      <c r="AC72" s="1000"/>
      <c r="AD72" s="1000"/>
      <c r="AE72" s="1000"/>
      <c r="AF72" s="1000">
        <v>8</v>
      </c>
      <c r="AG72" s="1000"/>
      <c r="AH72" s="1000"/>
      <c r="AI72" s="1000"/>
      <c r="AJ72" s="1000"/>
      <c r="AK72" s="1000" t="s">
        <v>555</v>
      </c>
      <c r="AL72" s="1000"/>
      <c r="AM72" s="1000"/>
      <c r="AN72" s="1000"/>
      <c r="AO72" s="1000"/>
      <c r="AP72" s="1000" t="s">
        <v>555</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493</v>
      </c>
      <c r="R73" s="1000"/>
      <c r="S73" s="1000"/>
      <c r="T73" s="1000"/>
      <c r="U73" s="1000"/>
      <c r="V73" s="1000">
        <v>467</v>
      </c>
      <c r="W73" s="1000"/>
      <c r="X73" s="1000"/>
      <c r="Y73" s="1000"/>
      <c r="Z73" s="1000"/>
      <c r="AA73" s="1000">
        <v>26</v>
      </c>
      <c r="AB73" s="1000"/>
      <c r="AC73" s="1000"/>
      <c r="AD73" s="1000"/>
      <c r="AE73" s="1000"/>
      <c r="AF73" s="1000">
        <v>26</v>
      </c>
      <c r="AG73" s="1000"/>
      <c r="AH73" s="1000"/>
      <c r="AI73" s="1000"/>
      <c r="AJ73" s="1000"/>
      <c r="AK73" s="1000" t="s">
        <v>555</v>
      </c>
      <c r="AL73" s="1000"/>
      <c r="AM73" s="1000"/>
      <c r="AN73" s="1000"/>
      <c r="AO73" s="1000"/>
      <c r="AP73" s="1000" t="s">
        <v>481</v>
      </c>
      <c r="AQ73" s="1000"/>
      <c r="AR73" s="1000"/>
      <c r="AS73" s="1000"/>
      <c r="AT73" s="1000"/>
      <c r="AU73" s="1000" t="s">
        <v>481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99391</v>
      </c>
      <c r="R74" s="1000"/>
      <c r="S74" s="1000"/>
      <c r="T74" s="1000"/>
      <c r="U74" s="1000"/>
      <c r="V74" s="1000">
        <v>96884</v>
      </c>
      <c r="W74" s="1000"/>
      <c r="X74" s="1000"/>
      <c r="Y74" s="1000"/>
      <c r="Z74" s="1000"/>
      <c r="AA74" s="1000">
        <v>2507</v>
      </c>
      <c r="AB74" s="1000"/>
      <c r="AC74" s="1000"/>
      <c r="AD74" s="1000"/>
      <c r="AE74" s="1000"/>
      <c r="AF74" s="1000">
        <v>2507</v>
      </c>
      <c r="AG74" s="1000"/>
      <c r="AH74" s="1000"/>
      <c r="AI74" s="1000"/>
      <c r="AJ74" s="1000"/>
      <c r="AK74" s="1000">
        <v>282</v>
      </c>
      <c r="AL74" s="1000"/>
      <c r="AM74" s="1000"/>
      <c r="AN74" s="1000"/>
      <c r="AO74" s="1000"/>
      <c r="AP74" s="1000" t="s">
        <v>481</v>
      </c>
      <c r="AQ74" s="1000"/>
      <c r="AR74" s="1000"/>
      <c r="AS74" s="1000"/>
      <c r="AT74" s="1000"/>
      <c r="AU74" s="1000" t="s">
        <v>481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v>1</v>
      </c>
      <c r="AG75" s="1008"/>
      <c r="AH75" s="1008"/>
      <c r="AI75" s="1008"/>
      <c r="AJ75" s="1009"/>
      <c r="AK75" s="1010" t="s">
        <v>481</v>
      </c>
      <c r="AL75" s="1008"/>
      <c r="AM75" s="1008"/>
      <c r="AN75" s="1008"/>
      <c r="AO75" s="1009"/>
      <c r="AP75" s="1010" t="s">
        <v>481</v>
      </c>
      <c r="AQ75" s="1008"/>
      <c r="AR75" s="1008"/>
      <c r="AS75" s="1008"/>
      <c r="AT75" s="1009"/>
      <c r="AU75" s="1010" t="s">
        <v>481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5042</v>
      </c>
      <c r="R76" s="1008"/>
      <c r="S76" s="1008"/>
      <c r="T76" s="1008"/>
      <c r="U76" s="1009"/>
      <c r="V76" s="1010">
        <v>4895</v>
      </c>
      <c r="W76" s="1008"/>
      <c r="X76" s="1008"/>
      <c r="Y76" s="1008"/>
      <c r="Z76" s="1009"/>
      <c r="AA76" s="1010">
        <v>147</v>
      </c>
      <c r="AB76" s="1008"/>
      <c r="AC76" s="1008"/>
      <c r="AD76" s="1008"/>
      <c r="AE76" s="1009"/>
      <c r="AF76" s="1010">
        <v>147</v>
      </c>
      <c r="AG76" s="1008"/>
      <c r="AH76" s="1008"/>
      <c r="AI76" s="1008"/>
      <c r="AJ76" s="1009"/>
      <c r="AK76" s="1010">
        <v>67</v>
      </c>
      <c r="AL76" s="1008"/>
      <c r="AM76" s="1008"/>
      <c r="AN76" s="1008"/>
      <c r="AO76" s="1009"/>
      <c r="AP76" s="1010" t="s">
        <v>481</v>
      </c>
      <c r="AQ76" s="1008"/>
      <c r="AR76" s="1008"/>
      <c r="AS76" s="1008"/>
      <c r="AT76" s="1009"/>
      <c r="AU76" s="1010" t="s">
        <v>481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359</v>
      </c>
      <c r="R77" s="1008"/>
      <c r="S77" s="1008"/>
      <c r="T77" s="1008"/>
      <c r="U77" s="1009"/>
      <c r="V77" s="1010">
        <v>354</v>
      </c>
      <c r="W77" s="1008"/>
      <c r="X77" s="1008"/>
      <c r="Y77" s="1008"/>
      <c r="Z77" s="1009"/>
      <c r="AA77" s="1010">
        <v>5</v>
      </c>
      <c r="AB77" s="1008"/>
      <c r="AC77" s="1008"/>
      <c r="AD77" s="1008"/>
      <c r="AE77" s="1009"/>
      <c r="AF77" s="1010">
        <v>5</v>
      </c>
      <c r="AG77" s="1008"/>
      <c r="AH77" s="1008"/>
      <c r="AI77" s="1008"/>
      <c r="AJ77" s="1009"/>
      <c r="AK77" s="1010">
        <v>6</v>
      </c>
      <c r="AL77" s="1008"/>
      <c r="AM77" s="1008"/>
      <c r="AN77" s="1008"/>
      <c r="AO77" s="1009"/>
      <c r="AP77" s="1010" t="s">
        <v>481</v>
      </c>
      <c r="AQ77" s="1008"/>
      <c r="AR77" s="1008"/>
      <c r="AS77" s="1008"/>
      <c r="AT77" s="1009"/>
      <c r="AU77" s="1010" t="s">
        <v>481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1499</v>
      </c>
      <c r="R78" s="1000"/>
      <c r="S78" s="1000"/>
      <c r="T78" s="1000"/>
      <c r="U78" s="1000"/>
      <c r="V78" s="1000">
        <v>1219</v>
      </c>
      <c r="W78" s="1000"/>
      <c r="X78" s="1000"/>
      <c r="Y78" s="1000"/>
      <c r="Z78" s="1000"/>
      <c r="AA78" s="1000">
        <v>280</v>
      </c>
      <c r="AB78" s="1000"/>
      <c r="AC78" s="1000"/>
      <c r="AD78" s="1000"/>
      <c r="AE78" s="1000"/>
      <c r="AF78" s="1000">
        <v>98</v>
      </c>
      <c r="AG78" s="1000"/>
      <c r="AH78" s="1000"/>
      <c r="AI78" s="1000"/>
      <c r="AJ78" s="1000"/>
      <c r="AK78" s="1000" t="s">
        <v>555</v>
      </c>
      <c r="AL78" s="1000"/>
      <c r="AM78" s="1000"/>
      <c r="AN78" s="1000"/>
      <c r="AO78" s="1000"/>
      <c r="AP78" s="1000">
        <v>1862</v>
      </c>
      <c r="AQ78" s="1000"/>
      <c r="AR78" s="1000"/>
      <c r="AS78" s="1000"/>
      <c r="AT78" s="1000"/>
      <c r="AU78" s="1000">
        <v>42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554</v>
      </c>
      <c r="C79" s="1004"/>
      <c r="D79" s="1004"/>
      <c r="E79" s="1004"/>
      <c r="F79" s="1004"/>
      <c r="G79" s="1004"/>
      <c r="H79" s="1004"/>
      <c r="I79" s="1004"/>
      <c r="J79" s="1004"/>
      <c r="K79" s="1004"/>
      <c r="L79" s="1004"/>
      <c r="M79" s="1004"/>
      <c r="N79" s="1004"/>
      <c r="O79" s="1004"/>
      <c r="P79" s="1005"/>
      <c r="Q79" s="1006">
        <v>9</v>
      </c>
      <c r="R79" s="1000"/>
      <c r="S79" s="1000"/>
      <c r="T79" s="1000"/>
      <c r="U79" s="1000"/>
      <c r="V79" s="1000">
        <v>7</v>
      </c>
      <c r="W79" s="1000"/>
      <c r="X79" s="1000"/>
      <c r="Y79" s="1000"/>
      <c r="Z79" s="1000"/>
      <c r="AA79" s="1000">
        <v>2</v>
      </c>
      <c r="AB79" s="1000"/>
      <c r="AC79" s="1000"/>
      <c r="AD79" s="1000"/>
      <c r="AE79" s="1000"/>
      <c r="AF79" s="1000">
        <v>2</v>
      </c>
      <c r="AG79" s="1000"/>
      <c r="AH79" s="1000"/>
      <c r="AI79" s="1000"/>
      <c r="AJ79" s="1000"/>
      <c r="AK79" s="1000">
        <v>1</v>
      </c>
      <c r="AL79" s="1000"/>
      <c r="AM79" s="1000"/>
      <c r="AN79" s="1000"/>
      <c r="AO79" s="1000"/>
      <c r="AP79" s="1000" t="s">
        <v>481</v>
      </c>
      <c r="AQ79" s="1000"/>
      <c r="AR79" s="1000"/>
      <c r="AS79" s="1000"/>
      <c r="AT79" s="1000"/>
      <c r="AU79" s="1000" t="s">
        <v>481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553</v>
      </c>
      <c r="C80" s="1004"/>
      <c r="D80" s="1004"/>
      <c r="E80" s="1004"/>
      <c r="F80" s="1004"/>
      <c r="G80" s="1004"/>
      <c r="H80" s="1004"/>
      <c r="I80" s="1004"/>
      <c r="J80" s="1004"/>
      <c r="K80" s="1004"/>
      <c r="L80" s="1004"/>
      <c r="M80" s="1004"/>
      <c r="N80" s="1004"/>
      <c r="O80" s="1004"/>
      <c r="P80" s="1005"/>
      <c r="Q80" s="1006">
        <v>71</v>
      </c>
      <c r="R80" s="1000"/>
      <c r="S80" s="1000"/>
      <c r="T80" s="1000"/>
      <c r="U80" s="1000"/>
      <c r="V80" s="1000">
        <v>70</v>
      </c>
      <c r="W80" s="1000"/>
      <c r="X80" s="1000"/>
      <c r="Y80" s="1000"/>
      <c r="Z80" s="1000"/>
      <c r="AA80" s="1000" t="s">
        <v>556</v>
      </c>
      <c r="AB80" s="1000"/>
      <c r="AC80" s="1000"/>
      <c r="AD80" s="1000"/>
      <c r="AE80" s="1000"/>
      <c r="AF80" s="1000" t="s">
        <v>557</v>
      </c>
      <c r="AG80" s="1000"/>
      <c r="AH80" s="1000"/>
      <c r="AI80" s="1000"/>
      <c r="AJ80" s="1000"/>
      <c r="AK80" s="1000" t="s">
        <v>481</v>
      </c>
      <c r="AL80" s="1000"/>
      <c r="AM80" s="1000"/>
      <c r="AN80" s="1000"/>
      <c r="AO80" s="1000"/>
      <c r="AP80" s="1000" t="s">
        <v>481</v>
      </c>
      <c r="AQ80" s="1000"/>
      <c r="AR80" s="1000"/>
      <c r="AS80" s="1000"/>
      <c r="AT80" s="1000"/>
      <c r="AU80" s="1000" t="s">
        <v>481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AF68+AF69+AF70+AF71+AF72+AF73+AF74+AF75+AF76+AF77+AF78+AF79</f>
        <v>4456</v>
      </c>
      <c r="AG88" s="988"/>
      <c r="AH88" s="988"/>
      <c r="AI88" s="988"/>
      <c r="AJ88" s="988"/>
      <c r="AK88" s="992"/>
      <c r="AL88" s="992"/>
      <c r="AM88" s="992"/>
      <c r="AN88" s="992"/>
      <c r="AO88" s="992"/>
      <c r="AP88" s="988">
        <f>AP68+AP70+AP71+AP78</f>
        <v>5508</v>
      </c>
      <c r="AQ88" s="988"/>
      <c r="AR88" s="988"/>
      <c r="AS88" s="988"/>
      <c r="AT88" s="988"/>
      <c r="AU88" s="988">
        <f>AU68+AU70+AU71+AU78</f>
        <v>429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CR7+CR8</f>
        <v>105</v>
      </c>
      <c r="CS102" s="980"/>
      <c r="CT102" s="980"/>
      <c r="CU102" s="980"/>
      <c r="CV102" s="981"/>
      <c r="CW102" s="979"/>
      <c r="CX102" s="980"/>
      <c r="CY102" s="980"/>
      <c r="CZ102" s="980"/>
      <c r="DA102" s="981"/>
      <c r="DB102" s="979">
        <v>155</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1390843</v>
      </c>
      <c r="AB110" s="916"/>
      <c r="AC110" s="916"/>
      <c r="AD110" s="916"/>
      <c r="AE110" s="917"/>
      <c r="AF110" s="918">
        <v>1345649</v>
      </c>
      <c r="AG110" s="916"/>
      <c r="AH110" s="916"/>
      <c r="AI110" s="916"/>
      <c r="AJ110" s="917"/>
      <c r="AK110" s="918">
        <v>1456596</v>
      </c>
      <c r="AL110" s="916"/>
      <c r="AM110" s="916"/>
      <c r="AN110" s="916"/>
      <c r="AO110" s="917"/>
      <c r="AP110" s="919">
        <v>22.3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16842020</v>
      </c>
      <c r="BR110" s="863"/>
      <c r="BS110" s="863"/>
      <c r="BT110" s="863"/>
      <c r="BU110" s="863"/>
      <c r="BV110" s="863">
        <v>16740363</v>
      </c>
      <c r="BW110" s="863"/>
      <c r="BX110" s="863"/>
      <c r="BY110" s="863"/>
      <c r="BZ110" s="863"/>
      <c r="CA110" s="863">
        <v>17062370</v>
      </c>
      <c r="CB110" s="863"/>
      <c r="CC110" s="863"/>
      <c r="CD110" s="863"/>
      <c r="CE110" s="863"/>
      <c r="CF110" s="887">
        <v>260.89999999999998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10029</v>
      </c>
      <c r="BR111" s="835"/>
      <c r="BS111" s="835"/>
      <c r="BT111" s="835"/>
      <c r="BU111" s="835"/>
      <c r="BV111" s="835">
        <v>6674</v>
      </c>
      <c r="BW111" s="835"/>
      <c r="BX111" s="835"/>
      <c r="BY111" s="835"/>
      <c r="BZ111" s="835"/>
      <c r="CA111" s="835">
        <v>3999</v>
      </c>
      <c r="CB111" s="835"/>
      <c r="CC111" s="835"/>
      <c r="CD111" s="835"/>
      <c r="CE111" s="835"/>
      <c r="CF111" s="896">
        <v>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9695913</v>
      </c>
      <c r="BR112" s="835"/>
      <c r="BS112" s="835"/>
      <c r="BT112" s="835"/>
      <c r="BU112" s="835"/>
      <c r="BV112" s="835">
        <v>9817876</v>
      </c>
      <c r="BW112" s="835"/>
      <c r="BX112" s="835"/>
      <c r="BY112" s="835"/>
      <c r="BZ112" s="835"/>
      <c r="CA112" s="835">
        <v>10105083</v>
      </c>
      <c r="CB112" s="835"/>
      <c r="CC112" s="835"/>
      <c r="CD112" s="835"/>
      <c r="CE112" s="835"/>
      <c r="CF112" s="896">
        <v>154.5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527091</v>
      </c>
      <c r="AB113" s="944"/>
      <c r="AC113" s="944"/>
      <c r="AD113" s="944"/>
      <c r="AE113" s="945"/>
      <c r="AF113" s="946">
        <v>533060</v>
      </c>
      <c r="AG113" s="944"/>
      <c r="AH113" s="944"/>
      <c r="AI113" s="944"/>
      <c r="AJ113" s="945"/>
      <c r="AK113" s="946">
        <v>548588</v>
      </c>
      <c r="AL113" s="944"/>
      <c r="AM113" s="944"/>
      <c r="AN113" s="944"/>
      <c r="AO113" s="945"/>
      <c r="AP113" s="947">
        <v>8.4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1829294</v>
      </c>
      <c r="BR113" s="835"/>
      <c r="BS113" s="835"/>
      <c r="BT113" s="835"/>
      <c r="BU113" s="835"/>
      <c r="BV113" s="835">
        <v>1595281</v>
      </c>
      <c r="BW113" s="835"/>
      <c r="BX113" s="835"/>
      <c r="BY113" s="835"/>
      <c r="BZ113" s="835"/>
      <c r="CA113" s="835">
        <v>1918172</v>
      </c>
      <c r="CB113" s="835"/>
      <c r="CC113" s="835"/>
      <c r="CD113" s="835"/>
      <c r="CE113" s="835"/>
      <c r="CF113" s="896">
        <v>29.3</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426202</v>
      </c>
      <c r="AB114" s="798"/>
      <c r="AC114" s="798"/>
      <c r="AD114" s="798"/>
      <c r="AE114" s="799"/>
      <c r="AF114" s="800">
        <v>412631</v>
      </c>
      <c r="AG114" s="798"/>
      <c r="AH114" s="798"/>
      <c r="AI114" s="798"/>
      <c r="AJ114" s="799"/>
      <c r="AK114" s="800">
        <v>413185</v>
      </c>
      <c r="AL114" s="798"/>
      <c r="AM114" s="798"/>
      <c r="AN114" s="798"/>
      <c r="AO114" s="799"/>
      <c r="AP114" s="845">
        <v>6.3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1923203</v>
      </c>
      <c r="BR114" s="835"/>
      <c r="BS114" s="835"/>
      <c r="BT114" s="835"/>
      <c r="BU114" s="835"/>
      <c r="BV114" s="835">
        <v>1910517</v>
      </c>
      <c r="BW114" s="835"/>
      <c r="BX114" s="835"/>
      <c r="BY114" s="835"/>
      <c r="BZ114" s="835"/>
      <c r="CA114" s="835">
        <v>1845189</v>
      </c>
      <c r="CB114" s="835"/>
      <c r="CC114" s="835"/>
      <c r="CD114" s="835"/>
      <c r="CE114" s="835"/>
      <c r="CF114" s="896">
        <v>28.2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3551</v>
      </c>
      <c r="AB115" s="944"/>
      <c r="AC115" s="944"/>
      <c r="AD115" s="944"/>
      <c r="AE115" s="945"/>
      <c r="AF115" s="946">
        <v>3551</v>
      </c>
      <c r="AG115" s="944"/>
      <c r="AH115" s="944"/>
      <c r="AI115" s="944"/>
      <c r="AJ115" s="945"/>
      <c r="AK115" s="946">
        <v>2798</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2502</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2347687</v>
      </c>
      <c r="AB117" s="930"/>
      <c r="AC117" s="930"/>
      <c r="AD117" s="930"/>
      <c r="AE117" s="931"/>
      <c r="AF117" s="932">
        <v>2294891</v>
      </c>
      <c r="AG117" s="930"/>
      <c r="AH117" s="930"/>
      <c r="AI117" s="930"/>
      <c r="AJ117" s="931"/>
      <c r="AK117" s="932">
        <v>2421167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10029</v>
      </c>
      <c r="DH117" s="798"/>
      <c r="DI117" s="798"/>
      <c r="DJ117" s="798"/>
      <c r="DK117" s="799"/>
      <c r="DL117" s="800">
        <v>6674</v>
      </c>
      <c r="DM117" s="798"/>
      <c r="DN117" s="798"/>
      <c r="DO117" s="798"/>
      <c r="DP117" s="799"/>
      <c r="DQ117" s="800">
        <v>3999</v>
      </c>
      <c r="DR117" s="798"/>
      <c r="DS117" s="798"/>
      <c r="DT117" s="798"/>
      <c r="DU117" s="799"/>
      <c r="DV117" s="845">
        <v>0.1</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30300459</v>
      </c>
      <c r="BR119" s="866"/>
      <c r="BS119" s="866"/>
      <c r="BT119" s="866"/>
      <c r="BU119" s="866"/>
      <c r="BV119" s="866">
        <v>30070711</v>
      </c>
      <c r="BW119" s="866"/>
      <c r="BX119" s="866"/>
      <c r="BY119" s="866"/>
      <c r="BZ119" s="866"/>
      <c r="CA119" s="866">
        <v>30937315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4215524</v>
      </c>
      <c r="BR120" s="863"/>
      <c r="BS120" s="863"/>
      <c r="BT120" s="863"/>
      <c r="BU120" s="863"/>
      <c r="BV120" s="863">
        <v>4455746</v>
      </c>
      <c r="BW120" s="863"/>
      <c r="BX120" s="863"/>
      <c r="BY120" s="863"/>
      <c r="BZ120" s="863"/>
      <c r="CA120" s="863">
        <v>4801013</v>
      </c>
      <c r="CB120" s="863"/>
      <c r="CC120" s="863"/>
      <c r="CD120" s="863"/>
      <c r="CE120" s="863"/>
      <c r="CF120" s="887">
        <v>73.400000000000006</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8249988</v>
      </c>
      <c r="DH120" s="863"/>
      <c r="DI120" s="863"/>
      <c r="DJ120" s="863"/>
      <c r="DK120" s="863"/>
      <c r="DL120" s="863">
        <v>8467932</v>
      </c>
      <c r="DM120" s="863"/>
      <c r="DN120" s="863"/>
      <c r="DO120" s="863"/>
      <c r="DP120" s="863"/>
      <c r="DQ120" s="863">
        <v>8754742</v>
      </c>
      <c r="DR120" s="863"/>
      <c r="DS120" s="863"/>
      <c r="DT120" s="863"/>
      <c r="DU120" s="863"/>
      <c r="DV120" s="864">
        <v>133.9</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1341744</v>
      </c>
      <c r="BR121" s="835"/>
      <c r="BS121" s="835"/>
      <c r="BT121" s="835"/>
      <c r="BU121" s="835"/>
      <c r="BV121" s="835">
        <v>1393011</v>
      </c>
      <c r="BW121" s="835"/>
      <c r="BX121" s="835"/>
      <c r="BY121" s="835"/>
      <c r="BZ121" s="835"/>
      <c r="CA121" s="835">
        <v>1299486</v>
      </c>
      <c r="CB121" s="835"/>
      <c r="CC121" s="835"/>
      <c r="CD121" s="835"/>
      <c r="CE121" s="835"/>
      <c r="CF121" s="896">
        <v>19.899999999999999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846619</v>
      </c>
      <c r="DH121" s="835"/>
      <c r="DI121" s="835"/>
      <c r="DJ121" s="835"/>
      <c r="DK121" s="835"/>
      <c r="DL121" s="835">
        <v>783634</v>
      </c>
      <c r="DM121" s="835"/>
      <c r="DN121" s="835"/>
      <c r="DO121" s="835"/>
      <c r="DP121" s="835"/>
      <c r="DQ121" s="835">
        <v>734955</v>
      </c>
      <c r="DR121" s="835"/>
      <c r="DS121" s="835"/>
      <c r="DT121" s="835"/>
      <c r="DU121" s="835"/>
      <c r="DV121" s="812">
        <v>11.2</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19067334</v>
      </c>
      <c r="BR122" s="866"/>
      <c r="BS122" s="866"/>
      <c r="BT122" s="866"/>
      <c r="BU122" s="866"/>
      <c r="BV122" s="866">
        <v>19450941</v>
      </c>
      <c r="BW122" s="866"/>
      <c r="BX122" s="866"/>
      <c r="BY122" s="866"/>
      <c r="BZ122" s="866"/>
      <c r="CA122" s="866">
        <v>19134170</v>
      </c>
      <c r="CB122" s="866"/>
      <c r="CC122" s="866"/>
      <c r="CD122" s="866"/>
      <c r="CE122" s="866"/>
      <c r="CF122" s="867">
        <v>292.60000000000002</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574812</v>
      </c>
      <c r="DH122" s="835"/>
      <c r="DI122" s="835"/>
      <c r="DJ122" s="835"/>
      <c r="DK122" s="835"/>
      <c r="DL122" s="835">
        <v>543564</v>
      </c>
      <c r="DM122" s="835"/>
      <c r="DN122" s="835"/>
      <c r="DO122" s="835"/>
      <c r="DP122" s="835"/>
      <c r="DQ122" s="835">
        <v>594862</v>
      </c>
      <c r="DR122" s="835"/>
      <c r="DS122" s="835"/>
      <c r="DT122" s="835"/>
      <c r="DU122" s="835"/>
      <c r="DV122" s="812">
        <v>9.1</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24624602</v>
      </c>
      <c r="BR123" s="854"/>
      <c r="BS123" s="854"/>
      <c r="BT123" s="854"/>
      <c r="BU123" s="854"/>
      <c r="BV123" s="854">
        <v>25299698</v>
      </c>
      <c r="BW123" s="854"/>
      <c r="BX123" s="854"/>
      <c r="BY123" s="854"/>
      <c r="BZ123" s="854"/>
      <c r="CA123" s="854">
        <v>25234669</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24494</v>
      </c>
      <c r="DH123" s="798"/>
      <c r="DI123" s="798"/>
      <c r="DJ123" s="798"/>
      <c r="DK123" s="799"/>
      <c r="DL123" s="800">
        <v>22746</v>
      </c>
      <c r="DM123" s="798"/>
      <c r="DN123" s="798"/>
      <c r="DO123" s="798"/>
      <c r="DP123" s="799"/>
      <c r="DQ123" s="800">
        <v>20524</v>
      </c>
      <c r="DR123" s="798"/>
      <c r="DS123" s="798"/>
      <c r="DT123" s="798"/>
      <c r="DU123" s="799"/>
      <c r="DV123" s="845">
        <v>0.3</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87.2</v>
      </c>
      <c r="BR124" s="852"/>
      <c r="BS124" s="852"/>
      <c r="BT124" s="852"/>
      <c r="BU124" s="852"/>
      <c r="BV124" s="852">
        <v>71.8</v>
      </c>
      <c r="BW124" s="852"/>
      <c r="BX124" s="852"/>
      <c r="BY124" s="852"/>
      <c r="BZ124" s="852"/>
      <c r="CA124" s="852">
        <v>87.2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3282</v>
      </c>
      <c r="AB126" s="798"/>
      <c r="AC126" s="798"/>
      <c r="AD126" s="798"/>
      <c r="AE126" s="799"/>
      <c r="AF126" s="800">
        <v>3355</v>
      </c>
      <c r="AG126" s="798"/>
      <c r="AH126" s="798"/>
      <c r="AI126" s="798"/>
      <c r="AJ126" s="799"/>
      <c r="AK126" s="800">
        <v>2676</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v>2502</v>
      </c>
      <c r="DR126" s="835"/>
      <c r="DS126" s="835"/>
      <c r="DT126" s="835"/>
      <c r="DU126" s="835"/>
      <c r="DV126" s="812">
        <v>0</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269</v>
      </c>
      <c r="AB127" s="798"/>
      <c r="AC127" s="798"/>
      <c r="AD127" s="798"/>
      <c r="AE127" s="799"/>
      <c r="AF127" s="800">
        <v>196</v>
      </c>
      <c r="AG127" s="798"/>
      <c r="AH127" s="798"/>
      <c r="AI127" s="798"/>
      <c r="AJ127" s="799"/>
      <c r="AK127" s="800">
        <v>122</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121674</v>
      </c>
      <c r="AB128" s="819"/>
      <c r="AC128" s="819"/>
      <c r="AD128" s="819"/>
      <c r="AE128" s="820"/>
      <c r="AF128" s="821">
        <v>107791</v>
      </c>
      <c r="AG128" s="819"/>
      <c r="AH128" s="819"/>
      <c r="AI128" s="819"/>
      <c r="AJ128" s="820"/>
      <c r="AK128" s="821">
        <v>105981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13.71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8066309</v>
      </c>
      <c r="AB129" s="798"/>
      <c r="AC129" s="798"/>
      <c r="AD129" s="798"/>
      <c r="AE129" s="799"/>
      <c r="AF129" s="800">
        <v>8194567</v>
      </c>
      <c r="AG129" s="798"/>
      <c r="AH129" s="798"/>
      <c r="AI129" s="798"/>
      <c r="AJ129" s="799"/>
      <c r="AK129" s="800">
        <v>8173319</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18.71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1559025</v>
      </c>
      <c r="AB130" s="798"/>
      <c r="AC130" s="798"/>
      <c r="AD130" s="798"/>
      <c r="AE130" s="799"/>
      <c r="AF130" s="800">
        <v>1556125</v>
      </c>
      <c r="AG130" s="798"/>
      <c r="AH130" s="798"/>
      <c r="AI130" s="798"/>
      <c r="AJ130" s="799"/>
      <c r="AK130" s="800">
        <v>1633856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6507284</v>
      </c>
      <c r="AB131" s="781"/>
      <c r="AC131" s="781"/>
      <c r="AD131" s="781"/>
      <c r="AE131" s="782"/>
      <c r="AF131" s="783">
        <v>6638442</v>
      </c>
      <c r="AG131" s="781"/>
      <c r="AH131" s="781"/>
      <c r="AI131" s="781"/>
      <c r="AJ131" s="782"/>
      <c r="AK131" s="783">
        <v>6539463</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87.2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10.24986769</v>
      </c>
      <c r="AB132" s="761"/>
      <c r="AC132" s="761"/>
      <c r="AD132" s="761"/>
      <c r="AE132" s="762"/>
      <c r="AF132" s="763">
        <v>9.5048657500000004</v>
      </c>
      <c r="AG132" s="761"/>
      <c r="AH132" s="761"/>
      <c r="AI132" s="761"/>
      <c r="AJ132" s="762"/>
      <c r="AK132" s="763">
        <v>10.41874539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10.8</v>
      </c>
      <c r="AB133" s="740"/>
      <c r="AC133" s="740"/>
      <c r="AD133" s="740"/>
      <c r="AE133" s="741"/>
      <c r="AF133" s="739">
        <v>10.199999999999999</v>
      </c>
      <c r="AG133" s="740"/>
      <c r="AH133" s="740"/>
      <c r="AI133" s="740"/>
      <c r="AJ133" s="741"/>
      <c r="AK133" s="739">
        <v>10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45" zoomScaleSheetLayoutView="14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1915981</v>
      </c>
      <c r="L9" s="266">
        <v>63238</v>
      </c>
      <c r="M9" s="267">
        <v>88814</v>
      </c>
      <c r="N9" s="268">
        <v>-28.8</v>
      </c>
    </row>
    <row r="10" spans="1:16">
      <c r="A10" s="250"/>
      <c r="B10" s="246"/>
      <c r="C10" s="246"/>
      <c r="D10" s="246"/>
      <c r="E10" s="246"/>
      <c r="F10" s="246"/>
      <c r="G10" s="1166" t="s">
        <v>477</v>
      </c>
      <c r="H10" s="1167"/>
      <c r="I10" s="1167"/>
      <c r="J10" s="1168"/>
      <c r="K10" s="269">
        <v>367056</v>
      </c>
      <c r="L10" s="270">
        <v>12115</v>
      </c>
      <c r="M10" s="271">
        <v>7348</v>
      </c>
      <c r="N10" s="272">
        <v>64.900000000000006</v>
      </c>
    </row>
    <row r="11" spans="1:16" ht="13.5" customHeight="1">
      <c r="A11" s="250"/>
      <c r="B11" s="246"/>
      <c r="C11" s="246"/>
      <c r="D11" s="246"/>
      <c r="E11" s="246"/>
      <c r="F11" s="246"/>
      <c r="G11" s="1166" t="s">
        <v>478</v>
      </c>
      <c r="H11" s="1167"/>
      <c r="I11" s="1167"/>
      <c r="J11" s="1168"/>
      <c r="K11" s="269">
        <v>324639</v>
      </c>
      <c r="L11" s="270">
        <v>10715</v>
      </c>
      <c r="M11" s="271">
        <v>9064</v>
      </c>
      <c r="N11" s="272">
        <v>18.2</v>
      </c>
    </row>
    <row r="12" spans="1:16" ht="13.5" customHeight="1">
      <c r="A12" s="250"/>
      <c r="B12" s="246"/>
      <c r="C12" s="246"/>
      <c r="D12" s="246"/>
      <c r="E12" s="246"/>
      <c r="F12" s="246"/>
      <c r="G12" s="1166" t="s">
        <v>479</v>
      </c>
      <c r="H12" s="1167"/>
      <c r="I12" s="1167"/>
      <c r="J12" s="1168"/>
      <c r="K12" s="269">
        <v>19307</v>
      </c>
      <c r="L12" s="270">
        <v>637</v>
      </c>
      <c r="M12" s="271">
        <v>917</v>
      </c>
      <c r="N12" s="272">
        <v>-30.5</v>
      </c>
    </row>
    <row r="13" spans="1:16" ht="13.5" customHeight="1">
      <c r="A13" s="250"/>
      <c r="B13" s="246"/>
      <c r="C13" s="246"/>
      <c r="D13" s="246"/>
      <c r="E13" s="246"/>
      <c r="F13" s="246"/>
      <c r="G13" s="1166" t="s">
        <v>480</v>
      </c>
      <c r="H13" s="1167"/>
      <c r="I13" s="1167"/>
      <c r="J13" s="1168"/>
      <c r="K13" s="269" t="s">
        <v>481</v>
      </c>
      <c r="L13" s="270" t="s">
        <v>481</v>
      </c>
      <c r="M13" s="271">
        <v>11</v>
      </c>
      <c r="N13" s="272" t="s">
        <v>481</v>
      </c>
    </row>
    <row r="14" spans="1:16" ht="13.5" customHeight="1">
      <c r="A14" s="250"/>
      <c r="B14" s="246"/>
      <c r="C14" s="246"/>
      <c r="D14" s="246"/>
      <c r="E14" s="246"/>
      <c r="F14" s="246"/>
      <c r="G14" s="1166" t="s">
        <v>482</v>
      </c>
      <c r="H14" s="1167"/>
      <c r="I14" s="1167"/>
      <c r="J14" s="1168"/>
      <c r="K14" s="269">
        <v>78618</v>
      </c>
      <c r="L14" s="270">
        <v>2595</v>
      </c>
      <c r="M14" s="271">
        <v>3976</v>
      </c>
      <c r="N14" s="272">
        <v>-34.700000000000003</v>
      </c>
    </row>
    <row r="15" spans="1:16" ht="13.5" customHeight="1">
      <c r="A15" s="250"/>
      <c r="B15" s="246"/>
      <c r="C15" s="246"/>
      <c r="D15" s="246"/>
      <c r="E15" s="246"/>
      <c r="F15" s="246"/>
      <c r="G15" s="1166" t="s">
        <v>483</v>
      </c>
      <c r="H15" s="1167"/>
      <c r="I15" s="1167"/>
      <c r="J15" s="1168"/>
      <c r="K15" s="269">
        <v>15751</v>
      </c>
      <c r="L15" s="270">
        <v>520</v>
      </c>
      <c r="M15" s="271">
        <v>2094</v>
      </c>
      <c r="N15" s="272">
        <v>-75.2</v>
      </c>
    </row>
    <row r="16" spans="1:16">
      <c r="A16" s="250"/>
      <c r="B16" s="246"/>
      <c r="C16" s="246"/>
      <c r="D16" s="246"/>
      <c r="E16" s="246"/>
      <c r="F16" s="246"/>
      <c r="G16" s="1169" t="s">
        <v>484</v>
      </c>
      <c r="H16" s="1170"/>
      <c r="I16" s="1170"/>
      <c r="J16" s="1171"/>
      <c r="K16" s="270">
        <v>-251019</v>
      </c>
      <c r="L16" s="270">
        <v>-8285</v>
      </c>
      <c r="M16" s="271">
        <v>-9674</v>
      </c>
      <c r="N16" s="272">
        <v>-14.4</v>
      </c>
    </row>
    <row r="17" spans="1:16">
      <c r="A17" s="250"/>
      <c r="B17" s="246"/>
      <c r="C17" s="246"/>
      <c r="D17" s="246"/>
      <c r="E17" s="246"/>
      <c r="F17" s="246"/>
      <c r="G17" s="1169" t="s">
        <v>170</v>
      </c>
      <c r="H17" s="1170"/>
      <c r="I17" s="1170"/>
      <c r="J17" s="1171"/>
      <c r="K17" s="270">
        <v>2470333</v>
      </c>
      <c r="L17" s="270">
        <v>81535</v>
      </c>
      <c r="M17" s="271">
        <v>102550</v>
      </c>
      <c r="N17" s="272">
        <v>-20.5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6.8</v>
      </c>
      <c r="L21" s="283">
        <v>9.9600000000000009</v>
      </c>
      <c r="M21" s="284">
        <v>-3.16</v>
      </c>
      <c r="N21" s="251"/>
      <c r="O21" s="285"/>
      <c r="P21" s="281"/>
    </row>
    <row r="22" spans="1:16" s="286" customFormat="1">
      <c r="A22" s="281"/>
      <c r="B22" s="251"/>
      <c r="C22" s="251"/>
      <c r="D22" s="251"/>
      <c r="E22" s="251"/>
      <c r="F22" s="251"/>
      <c r="G22" s="1163" t="s">
        <v>490</v>
      </c>
      <c r="H22" s="1164"/>
      <c r="I22" s="1164"/>
      <c r="J22" s="1165"/>
      <c r="K22" s="287">
        <v>98.7</v>
      </c>
      <c r="L22" s="288">
        <v>97.8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1456596</v>
      </c>
      <c r="L32" s="296">
        <v>48076</v>
      </c>
      <c r="M32" s="297">
        <v>68120</v>
      </c>
      <c r="N32" s="298">
        <v>-29.4</v>
      </c>
    </row>
    <row r="33" spans="1:16" ht="13.5" customHeight="1">
      <c r="A33" s="250"/>
      <c r="B33" s="246"/>
      <c r="C33" s="246"/>
      <c r="D33" s="246"/>
      <c r="E33" s="246"/>
      <c r="F33" s="246"/>
      <c r="G33" s="1154" t="s">
        <v>495</v>
      </c>
      <c r="H33" s="1155"/>
      <c r="I33" s="1155"/>
      <c r="J33" s="1156"/>
      <c r="K33" s="296" t="s">
        <v>481</v>
      </c>
      <c r="L33" s="296" t="s">
        <v>481</v>
      </c>
      <c r="M33" s="297" t="s">
        <v>481</v>
      </c>
      <c r="N33" s="298" t="s">
        <v>481</v>
      </c>
    </row>
    <row r="34" spans="1:16" ht="27" customHeight="1">
      <c r="A34" s="250"/>
      <c r="B34" s="246"/>
      <c r="C34" s="246"/>
      <c r="D34" s="246"/>
      <c r="E34" s="246"/>
      <c r="F34" s="246"/>
      <c r="G34" s="1154" t="s">
        <v>496</v>
      </c>
      <c r="H34" s="1155"/>
      <c r="I34" s="1155"/>
      <c r="J34" s="1156"/>
      <c r="K34" s="296" t="s">
        <v>481</v>
      </c>
      <c r="L34" s="296" t="s">
        <v>481</v>
      </c>
      <c r="M34" s="297">
        <v>13</v>
      </c>
      <c r="N34" s="298" t="s">
        <v>481</v>
      </c>
    </row>
    <row r="35" spans="1:16" ht="27" customHeight="1">
      <c r="A35" s="250"/>
      <c r="B35" s="246"/>
      <c r="C35" s="246"/>
      <c r="D35" s="246"/>
      <c r="E35" s="246"/>
      <c r="F35" s="246"/>
      <c r="G35" s="1154" t="s">
        <v>497</v>
      </c>
      <c r="H35" s="1155"/>
      <c r="I35" s="1155"/>
      <c r="J35" s="1156"/>
      <c r="K35" s="296">
        <v>548588</v>
      </c>
      <c r="L35" s="296">
        <v>18106</v>
      </c>
      <c r="M35" s="297">
        <v>17609</v>
      </c>
      <c r="N35" s="298">
        <v>2.8</v>
      </c>
    </row>
    <row r="36" spans="1:16" ht="27" customHeight="1">
      <c r="A36" s="250"/>
      <c r="B36" s="246"/>
      <c r="C36" s="246"/>
      <c r="D36" s="246"/>
      <c r="E36" s="246"/>
      <c r="F36" s="246"/>
      <c r="G36" s="1154" t="s">
        <v>498</v>
      </c>
      <c r="H36" s="1155"/>
      <c r="I36" s="1155"/>
      <c r="J36" s="1156"/>
      <c r="K36" s="296">
        <v>413185</v>
      </c>
      <c r="L36" s="296">
        <v>13637</v>
      </c>
      <c r="M36" s="297">
        <v>2944</v>
      </c>
      <c r="N36" s="298">
        <v>363.2</v>
      </c>
    </row>
    <row r="37" spans="1:16" ht="13.5" customHeight="1">
      <c r="A37" s="250"/>
      <c r="B37" s="246"/>
      <c r="C37" s="246"/>
      <c r="D37" s="246"/>
      <c r="E37" s="246"/>
      <c r="F37" s="246"/>
      <c r="G37" s="1154" t="s">
        <v>499</v>
      </c>
      <c r="H37" s="1155"/>
      <c r="I37" s="1155"/>
      <c r="J37" s="1156"/>
      <c r="K37" s="296">
        <v>2798</v>
      </c>
      <c r="L37" s="296">
        <v>92</v>
      </c>
      <c r="M37" s="297">
        <v>1200</v>
      </c>
      <c r="N37" s="298">
        <v>-92.3</v>
      </c>
    </row>
    <row r="38" spans="1:16" ht="27" customHeight="1">
      <c r="A38" s="250"/>
      <c r="B38" s="246"/>
      <c r="C38" s="246"/>
      <c r="D38" s="246"/>
      <c r="E38" s="246"/>
      <c r="F38" s="246"/>
      <c r="G38" s="1157" t="s">
        <v>500</v>
      </c>
      <c r="H38" s="1158"/>
      <c r="I38" s="1158"/>
      <c r="J38" s="1159"/>
      <c r="K38" s="299" t="s">
        <v>481</v>
      </c>
      <c r="L38" s="299" t="s">
        <v>481</v>
      </c>
      <c r="M38" s="300">
        <v>5</v>
      </c>
      <c r="N38" s="301" t="s">
        <v>481</v>
      </c>
      <c r="O38" s="295"/>
    </row>
    <row r="39" spans="1:16">
      <c r="A39" s="250"/>
      <c r="B39" s="246"/>
      <c r="C39" s="246"/>
      <c r="D39" s="246"/>
      <c r="E39" s="246"/>
      <c r="F39" s="246"/>
      <c r="G39" s="1157" t="s">
        <v>501</v>
      </c>
      <c r="H39" s="1158"/>
      <c r="I39" s="1158"/>
      <c r="J39" s="1159"/>
      <c r="K39" s="302">
        <v>-105981</v>
      </c>
      <c r="L39" s="302">
        <v>-3498</v>
      </c>
      <c r="M39" s="303">
        <v>-3946</v>
      </c>
      <c r="N39" s="304">
        <v>-11.4</v>
      </c>
      <c r="O39" s="295"/>
    </row>
    <row r="40" spans="1:16" ht="27" customHeight="1">
      <c r="A40" s="250"/>
      <c r="B40" s="246"/>
      <c r="C40" s="246"/>
      <c r="D40" s="246"/>
      <c r="E40" s="246"/>
      <c r="F40" s="246"/>
      <c r="G40" s="1154" t="s">
        <v>502</v>
      </c>
      <c r="H40" s="1155"/>
      <c r="I40" s="1155"/>
      <c r="J40" s="1156"/>
      <c r="K40" s="302">
        <v>-1633856</v>
      </c>
      <c r="L40" s="302">
        <v>-53926</v>
      </c>
      <c r="M40" s="303">
        <v>-59158</v>
      </c>
      <c r="N40" s="304">
        <v>-8.8000000000000007</v>
      </c>
      <c r="O40" s="295"/>
    </row>
    <row r="41" spans="1:16">
      <c r="A41" s="250"/>
      <c r="B41" s="246"/>
      <c r="C41" s="246"/>
      <c r="D41" s="246"/>
      <c r="E41" s="246"/>
      <c r="F41" s="246"/>
      <c r="G41" s="1160" t="s">
        <v>281</v>
      </c>
      <c r="H41" s="1161"/>
      <c r="I41" s="1161"/>
      <c r="J41" s="1162"/>
      <c r="K41" s="296">
        <v>681330</v>
      </c>
      <c r="L41" s="302">
        <v>22488</v>
      </c>
      <c r="M41" s="303">
        <v>26787</v>
      </c>
      <c r="N41" s="304">
        <v>-16</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1049368</v>
      </c>
      <c r="J51" s="322">
        <v>33459</v>
      </c>
      <c r="K51" s="323">
        <v>-51.9</v>
      </c>
      <c r="L51" s="324">
        <v>70489</v>
      </c>
      <c r="M51" s="325">
        <v>5.0999999999999996</v>
      </c>
      <c r="N51" s="326">
        <v>-57</v>
      </c>
    </row>
    <row r="52" spans="1:14">
      <c r="A52" s="250"/>
      <c r="B52" s="246"/>
      <c r="C52" s="246"/>
      <c r="D52" s="246"/>
      <c r="E52" s="246"/>
      <c r="F52" s="246"/>
      <c r="G52" s="327"/>
      <c r="H52" s="328" t="s">
        <v>513</v>
      </c>
      <c r="I52" s="329">
        <v>592751</v>
      </c>
      <c r="J52" s="330">
        <v>18900</v>
      </c>
      <c r="K52" s="331">
        <v>-27</v>
      </c>
      <c r="L52" s="332">
        <v>37817</v>
      </c>
      <c r="M52" s="333">
        <v>1.8</v>
      </c>
      <c r="N52" s="334">
        <v>-28.8</v>
      </c>
    </row>
    <row r="53" spans="1:14">
      <c r="A53" s="250"/>
      <c r="B53" s="246"/>
      <c r="C53" s="246"/>
      <c r="D53" s="246"/>
      <c r="E53" s="246"/>
      <c r="F53" s="246"/>
      <c r="G53" s="312" t="s">
        <v>514</v>
      </c>
      <c r="H53" s="313"/>
      <c r="I53" s="321">
        <v>1664816</v>
      </c>
      <c r="J53" s="322">
        <v>53327</v>
      </c>
      <c r="K53" s="323">
        <v>59.4</v>
      </c>
      <c r="L53" s="324">
        <v>84389</v>
      </c>
      <c r="M53" s="325">
        <v>19.7</v>
      </c>
      <c r="N53" s="326">
        <v>39.700000000000003</v>
      </c>
    </row>
    <row r="54" spans="1:14">
      <c r="A54" s="250"/>
      <c r="B54" s="246"/>
      <c r="C54" s="246"/>
      <c r="D54" s="246"/>
      <c r="E54" s="246"/>
      <c r="F54" s="246"/>
      <c r="G54" s="327"/>
      <c r="H54" s="328" t="s">
        <v>513</v>
      </c>
      <c r="I54" s="329">
        <v>676199</v>
      </c>
      <c r="J54" s="330">
        <v>21660</v>
      </c>
      <c r="K54" s="331">
        <v>14.6</v>
      </c>
      <c r="L54" s="332">
        <v>44339</v>
      </c>
      <c r="M54" s="333">
        <v>17.2</v>
      </c>
      <c r="N54" s="334">
        <v>-2.6</v>
      </c>
    </row>
    <row r="55" spans="1:14">
      <c r="A55" s="250"/>
      <c r="B55" s="246"/>
      <c r="C55" s="246"/>
      <c r="D55" s="246"/>
      <c r="E55" s="246"/>
      <c r="F55" s="246"/>
      <c r="G55" s="312" t="s">
        <v>515</v>
      </c>
      <c r="H55" s="313"/>
      <c r="I55" s="321">
        <v>1649702</v>
      </c>
      <c r="J55" s="322">
        <v>53645</v>
      </c>
      <c r="K55" s="323">
        <v>0.6</v>
      </c>
      <c r="L55" s="324">
        <v>83623</v>
      </c>
      <c r="M55" s="325">
        <v>-0.9</v>
      </c>
      <c r="N55" s="326">
        <v>1.5</v>
      </c>
    </row>
    <row r="56" spans="1:14">
      <c r="A56" s="250"/>
      <c r="B56" s="246"/>
      <c r="C56" s="246"/>
      <c r="D56" s="246"/>
      <c r="E56" s="246"/>
      <c r="F56" s="246"/>
      <c r="G56" s="327"/>
      <c r="H56" s="328" t="s">
        <v>513</v>
      </c>
      <c r="I56" s="329">
        <v>764688</v>
      </c>
      <c r="J56" s="330">
        <v>24866</v>
      </c>
      <c r="K56" s="331">
        <v>14.8</v>
      </c>
      <c r="L56" s="332">
        <v>48787</v>
      </c>
      <c r="M56" s="333">
        <v>10</v>
      </c>
      <c r="N56" s="334">
        <v>4.8</v>
      </c>
    </row>
    <row r="57" spans="1:14">
      <c r="A57" s="250"/>
      <c r="B57" s="246"/>
      <c r="C57" s="246"/>
      <c r="D57" s="246"/>
      <c r="E57" s="246"/>
      <c r="F57" s="246"/>
      <c r="G57" s="312" t="s">
        <v>516</v>
      </c>
      <c r="H57" s="313"/>
      <c r="I57" s="321">
        <v>885460</v>
      </c>
      <c r="J57" s="322">
        <v>28967</v>
      </c>
      <c r="K57" s="323">
        <v>-46</v>
      </c>
      <c r="L57" s="324">
        <v>87974</v>
      </c>
      <c r="M57" s="325">
        <v>5.2</v>
      </c>
      <c r="N57" s="326">
        <v>-51.2</v>
      </c>
    </row>
    <row r="58" spans="1:14">
      <c r="A58" s="250"/>
      <c r="B58" s="246"/>
      <c r="C58" s="246"/>
      <c r="D58" s="246"/>
      <c r="E58" s="246"/>
      <c r="F58" s="246"/>
      <c r="G58" s="327"/>
      <c r="H58" s="328" t="s">
        <v>513</v>
      </c>
      <c r="I58" s="329">
        <v>461240</v>
      </c>
      <c r="J58" s="330">
        <v>15089</v>
      </c>
      <c r="K58" s="331">
        <v>-39.299999999999997</v>
      </c>
      <c r="L58" s="332">
        <v>48183</v>
      </c>
      <c r="M58" s="333">
        <v>-1.2</v>
      </c>
      <c r="N58" s="334">
        <v>-38.1</v>
      </c>
    </row>
    <row r="59" spans="1:14">
      <c r="A59" s="250"/>
      <c r="B59" s="246"/>
      <c r="C59" s="246"/>
      <c r="D59" s="246"/>
      <c r="E59" s="246"/>
      <c r="F59" s="246"/>
      <c r="G59" s="312" t="s">
        <v>517</v>
      </c>
      <c r="H59" s="313"/>
      <c r="I59" s="321">
        <v>1848997</v>
      </c>
      <c r="J59" s="322">
        <v>61027</v>
      </c>
      <c r="K59" s="323">
        <v>110.7</v>
      </c>
      <c r="L59" s="324">
        <v>83280</v>
      </c>
      <c r="M59" s="325">
        <v>-5.3</v>
      </c>
      <c r="N59" s="326">
        <v>116</v>
      </c>
    </row>
    <row r="60" spans="1:14">
      <c r="A60" s="250"/>
      <c r="B60" s="246"/>
      <c r="C60" s="246"/>
      <c r="D60" s="246"/>
      <c r="E60" s="246"/>
      <c r="F60" s="246"/>
      <c r="G60" s="327"/>
      <c r="H60" s="328" t="s">
        <v>513</v>
      </c>
      <c r="I60" s="335">
        <v>1191072</v>
      </c>
      <c r="J60" s="330">
        <v>39312</v>
      </c>
      <c r="K60" s="331">
        <v>160.5</v>
      </c>
      <c r="L60" s="332">
        <v>43123</v>
      </c>
      <c r="M60" s="333">
        <v>-10.5</v>
      </c>
      <c r="N60" s="334">
        <v>171</v>
      </c>
    </row>
    <row r="61" spans="1:14">
      <c r="A61" s="250"/>
      <c r="B61" s="246"/>
      <c r="C61" s="246"/>
      <c r="D61" s="246"/>
      <c r="E61" s="246"/>
      <c r="F61" s="246"/>
      <c r="G61" s="312" t="s">
        <v>518</v>
      </c>
      <c r="H61" s="336"/>
      <c r="I61" s="337">
        <v>1419669</v>
      </c>
      <c r="J61" s="338">
        <v>46085</v>
      </c>
      <c r="K61" s="339">
        <v>14.6</v>
      </c>
      <c r="L61" s="340">
        <v>81951</v>
      </c>
      <c r="M61" s="341">
        <v>4.8</v>
      </c>
      <c r="N61" s="326">
        <v>9.8000000000000007</v>
      </c>
    </row>
    <row r="62" spans="1:14">
      <c r="A62" s="250"/>
      <c r="B62" s="246"/>
      <c r="C62" s="246"/>
      <c r="D62" s="246"/>
      <c r="E62" s="246"/>
      <c r="F62" s="246"/>
      <c r="G62" s="327"/>
      <c r="H62" s="328" t="s">
        <v>513</v>
      </c>
      <c r="I62" s="329">
        <v>737190</v>
      </c>
      <c r="J62" s="330">
        <v>23965</v>
      </c>
      <c r="K62" s="331">
        <v>24.7</v>
      </c>
      <c r="L62" s="332">
        <v>44450</v>
      </c>
      <c r="M62" s="333">
        <v>3.5</v>
      </c>
      <c r="N62" s="334">
        <v>21.2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24.54</v>
      </c>
      <c r="G47" s="12">
        <v>22.96</v>
      </c>
      <c r="H47" s="12">
        <v>22.55</v>
      </c>
      <c r="I47" s="12">
        <v>22.8</v>
      </c>
      <c r="J47" s="13">
        <v>23.82</v>
      </c>
    </row>
    <row r="48" spans="2:10" ht="57.75" customHeight="1">
      <c r="B48" s="14"/>
      <c r="C48" s="1174" t="s">
        <v>4</v>
      </c>
      <c r="D48" s="1174"/>
      <c r="E48" s="1175"/>
      <c r="F48" s="15">
        <v>3.67</v>
      </c>
      <c r="G48" s="16">
        <v>4.1500000000000004</v>
      </c>
      <c r="H48" s="16">
        <v>4.75</v>
      </c>
      <c r="I48" s="16">
        <v>3.87</v>
      </c>
      <c r="J48" s="17">
        <v>5.25</v>
      </c>
    </row>
    <row r="49" spans="2:10" ht="57.75" customHeight="1" thickBot="1">
      <c r="B49" s="18"/>
      <c r="C49" s="1176" t="s">
        <v>5</v>
      </c>
      <c r="D49" s="1176"/>
      <c r="E49" s="1177"/>
      <c r="F49" s="19" t="s">
        <v>525</v>
      </c>
      <c r="G49" s="20" t="s">
        <v>526</v>
      </c>
      <c r="H49" s="20" t="s">
        <v>527</v>
      </c>
      <c r="I49" s="20" t="s">
        <v>528</v>
      </c>
      <c r="J49" s="21">
        <v>2.3199999999999998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2018-11-15T02:39:11Z</cp:lastPrinted>
  <dcterms:created xsi:type="dcterms:W3CDTF">2018-01-24T04:50:39Z</dcterms:created>
  <dcterms:modified xsi:type="dcterms:W3CDTF">2018-11-15T02:39:28Z</dcterms:modified>
  <cp:category/>
</cp:coreProperties>
</file>