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050" yWindow="60" windowWidth="11355"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L8" i="4"/>
  <c r="P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<sst xmlns="http://schemas.openxmlformats.org/spreadsheetml/2006/main" count="235" uniqueCount="120">
  <si>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</si>
  <si>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</si>
  <si>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</si>
  <si>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</si>
  <si>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</si>
  <si>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</si>
  <si>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</si>
  <si>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</si>
  <si>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</si>
  <si>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</si>
  <si>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</si>
  <si>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</si>
  <si>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</si>
  <si>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</si>
  <si>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</si>
  <si>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</si>
  <si>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</si>
  <si>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</si>
  <si>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</si>
  <si>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</si>
  <si>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</si>
  <si>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</si>
  <si>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</si>
  <si>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</si>
  <si>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</si>
  <si>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</si>
  <si>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</si>
  <si>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</si>
  <si>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</si>
  <si>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</si>
  <si>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</si>
  <si>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</si>
  <si>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</si>
  <si>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</si>
  <si>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</si>
  <si>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</si>
  <si>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</si>
  <si>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</si>
  <si>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</si>
  <si>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</si>
  <si>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</si>
  <si>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</si>
  <si>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</si>
  <si>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</si>
  <si>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</si>
  <si>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</si>
  <si>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</si>
  <si>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</si>
  <si>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</si>
  <si>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</si>
  <si>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</si>
  <si>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</si>
  <si>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</si>
  <si>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</si>
  <si>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</si>
  <si>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</si>
  <si>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</si>
  <si>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</si>
  <si>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</si>
  <si>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</si>
  <si>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</si>
  <si>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</si>
  <si>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</si>
  <si>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</si>
  <si>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</si>
  <si>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</si>
  <si>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</si>
  <si>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</si>
  <si>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</si>
  <si>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</si>
  <si>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</si>
  <si>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</si>
  <si>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</si>
  <si>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</si>
  <si>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</si>
  <si>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</si>
  <si>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</si>
  <si>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</si>
  <si>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</si>
  <si>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</si>
  <si>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</si>
  <si>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</si>
  <si>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</si>
  <si>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</si>
  <si>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</si>
  <si>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</si>
  <si>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</si>
  <si>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</si>
  <si>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</si>
  <si>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</si>
  <si>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</si>
  <si>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</si>
  <si>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</si>
  <si>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</si>
  <si>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</si>
  <si>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</si>
  <si>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</si>
  <si>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</si>
  <si>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</si>
  <si>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</si>
  <si>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</si>
  <si>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</si>
  <si>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</si>
  <si>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</si>
  <si>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</si>
  <si>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峡東地域広域水道企業団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</si>
  <si>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</si>
  <si>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</si>
  <si>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</si>
  <si>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</si>
  <si>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</si>
  <si>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</si>
  <si>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</si>
  <si>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</si>
  <si>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</si>
  <si>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</si>
  <si>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</si>
  <si>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経営状況は、累積欠損金はなく経常収支比率も100％を超え、黒字経営を維持している。料金回収率も100％を超え、経営に必要な経費を料金で補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
</t>
    <phoneticPr fontId="4"/>
  </si>
  <si>
    <t xml:space="preserve">　有形固定資産減価償却率は、類似団体に比べ低い数値となっているが、電気機械設備等は経年劣化が進んでいるので技術的基盤に基づいた更新を計画的・効率的に進める必要がある。
管路については、法定耐用年数に達していないので更新は行っていない。
</t>
    <phoneticPr fontId="4"/>
  </si>
  <si>
    <t>　今後、法定耐用年数に応じた施設・設備等の更新事業については、施設の機能診断等を行い延命化を図りつつ、大規模な更新事業に備えた財源の確保に努め、更なる経費の削減を検討する必要がある。また、新たに経営戦略の策定を行い、健全で効率的な事業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</si>
</sst>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89056"/>
        <c:axId val="1013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01389056"/>
        <c:axId val="101390976"/>
      </c:lineChart>
      <c:dateAx>
        <c:axId val="101389056"/>
        <c:scaling>
          <c:orientation val="minMax"/>
        </c:scaling>
        <c:delete val="1"/>
        <c:axPos val="b"/>
        <c:numFmt formatCode="ge" sourceLinked="1"/>
        <c:majorTickMark val="none"/>
        <c:minorTickMark val="none"/>
        <c:tickLblPos val="none"/>
        <c:crossAx val="101390976"/>
        <c:crosses val="autoZero"/>
        <c:auto val="1"/>
        <c:lblOffset val="100"/>
        <c:baseTimeUnit val="years"/>
      </c:dateAx>
      <c:valAx>
        <c:axId val="1013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81.37</c:v>
                </c:pt>
                <c:pt idx="1">
                  <c:v>83.61</c:v>
                </c:pt>
                <c:pt idx="2">
                  <c:v>87.48</c:v>
                </c:pt>
                <c:pt idx="3">
                  <c:v>89.1</c:v>
                </c:pt>
                <c:pt idx="4">
                  <c:v>89.05</c:v>
                </c:pt>
              </c:numCache>
            </c:numRef>
          </c:val>
        </c:ser>
        <c:dLbls>
          <c:showLegendKey val="0"/>
          <c:showVal val="0"/>
          <c:showCatName val="0"/>
          <c:showSerName val="0"/>
          <c:showPercent val="0"/>
          <c:showBubbleSize val="0"/>
        </c:dLbls>
        <c:gapWidth val="150"/>
        <c:axId val="113259648"/>
        <c:axId val="113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13259648"/>
        <c:axId val="113261568"/>
      </c:lineChart>
      <c:dateAx>
        <c:axId val="113259648"/>
        <c:scaling>
          <c:orientation val="minMax"/>
        </c:scaling>
        <c:delete val="1"/>
        <c:axPos val="b"/>
        <c:numFmt formatCode="ge" sourceLinked="1"/>
        <c:majorTickMark val="none"/>
        <c:minorTickMark val="none"/>
        <c:tickLblPos val="none"/>
        <c:crossAx val="113261568"/>
        <c:crosses val="autoZero"/>
        <c:auto val="1"/>
        <c:lblOffset val="100"/>
        <c:baseTimeUnit val="years"/>
      </c:dateAx>
      <c:valAx>
        <c:axId val="113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3304320"/>
        <c:axId val="113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13304320"/>
        <c:axId val="113306240"/>
      </c:lineChart>
      <c:dateAx>
        <c:axId val="113304320"/>
        <c:scaling>
          <c:orientation val="minMax"/>
        </c:scaling>
        <c:delete val="1"/>
        <c:axPos val="b"/>
        <c:numFmt formatCode="ge" sourceLinked="1"/>
        <c:majorTickMark val="none"/>
        <c:minorTickMark val="none"/>
        <c:tickLblPos val="none"/>
        <c:crossAx val="113306240"/>
        <c:crosses val="autoZero"/>
        <c:auto val="1"/>
        <c:lblOffset val="100"/>
        <c:baseTimeUnit val="years"/>
      </c:dateAx>
      <c:valAx>
        <c:axId val="113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107.05</c:v>
                </c:pt>
                <c:pt idx="1">
                  <c:v>109.62</c:v>
                </c:pt>
                <c:pt idx="2">
                  <c:v>109.09</c:v>
                </c:pt>
                <c:pt idx="3">
                  <c:v>108.05</c:v>
                </c:pt>
                <c:pt idx="4">
                  <c:v>107.94</c:v>
                </c:pt>
              </c:numCache>
            </c:numRef>
          </c:val>
        </c:ser>
        <c:dLbls>
          <c:showLegendKey val="0"/>
          <c:showVal val="0"/>
          <c:showCatName val="0"/>
          <c:showSerName val="0"/>
          <c:showPercent val="0"/>
          <c:showBubbleSize val="0"/>
        </c:dLbls>
        <c:gapWidth val="150"/>
        <c:axId val="101437824"/>
        <c:axId val="101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01437824"/>
        <c:axId val="101439744"/>
      </c:lineChart>
      <c:dateAx>
        <c:axId val="101437824"/>
        <c:scaling>
          <c:orientation val="minMax"/>
        </c:scaling>
        <c:delete val="1"/>
        <c:axPos val="b"/>
        <c:numFmt formatCode="ge" sourceLinked="1"/>
        <c:majorTickMark val="none"/>
        <c:minorTickMark val="none"/>
        <c:tickLblPos val="none"/>
        <c:crossAx val="101439744"/>
        <c:crosses val="autoZero"/>
        <c:auto val="1"/>
        <c:lblOffset val="100"/>
        <c:baseTimeUnit val="years"/>
      </c:dateAx>
      <c:valAx>
        <c:axId val="10143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6.87</c:v>
                </c:pt>
                <c:pt idx="1">
                  <c:v>8.24</c:v>
                </c:pt>
                <c:pt idx="2">
                  <c:v>20.14</c:v>
                </c:pt>
                <c:pt idx="3">
                  <c:v>23.01</c:v>
                </c:pt>
                <c:pt idx="4">
                  <c:v>25.76</c:v>
                </c:pt>
              </c:numCache>
            </c:numRef>
          </c:val>
        </c:ser>
        <c:dLbls>
          <c:showLegendKey val="0"/>
          <c:showVal val="0"/>
          <c:showCatName val="0"/>
          <c:showSerName val="0"/>
          <c:showPercent val="0"/>
          <c:showBubbleSize val="0"/>
        </c:dLbls>
        <c:gapWidth val="150"/>
        <c:axId val="106627072"/>
        <c:axId val="106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06627072"/>
        <c:axId val="106628992"/>
      </c:lineChart>
      <c:dateAx>
        <c:axId val="106627072"/>
        <c:scaling>
          <c:orientation val="minMax"/>
        </c:scaling>
        <c:delete val="1"/>
        <c:axPos val="b"/>
        <c:numFmt formatCode="ge" sourceLinked="1"/>
        <c:majorTickMark val="none"/>
        <c:minorTickMark val="none"/>
        <c:tickLblPos val="none"/>
        <c:crossAx val="106628992"/>
        <c:crosses val="autoZero"/>
        <c:auto val="1"/>
        <c:lblOffset val="100"/>
        <c:baseTimeUnit val="years"/>
      </c:dateAx>
      <c:valAx>
        <c:axId val="106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646912"/>
        <c:axId val="1066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06646912"/>
        <c:axId val="106673664"/>
      </c:lineChart>
      <c:dateAx>
        <c:axId val="106646912"/>
        <c:scaling>
          <c:orientation val="minMax"/>
        </c:scaling>
        <c:delete val="1"/>
        <c:axPos val="b"/>
        <c:numFmt formatCode="ge" sourceLinked="1"/>
        <c:majorTickMark val="none"/>
        <c:minorTickMark val="none"/>
        <c:tickLblPos val="none"/>
        <c:crossAx val="106673664"/>
        <c:crosses val="autoZero"/>
        <c:auto val="1"/>
        <c:lblOffset val="100"/>
        <c:baseTimeUnit val="years"/>
      </c:dateAx>
      <c:valAx>
        <c:axId val="1066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79808"/>
        <c:axId val="1078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07879808"/>
        <c:axId val="107898368"/>
      </c:lineChart>
      <c:dateAx>
        <c:axId val="107879808"/>
        <c:scaling>
          <c:orientation val="minMax"/>
        </c:scaling>
        <c:delete val="1"/>
        <c:axPos val="b"/>
        <c:numFmt formatCode="ge" sourceLinked="1"/>
        <c:majorTickMark val="none"/>
        <c:minorTickMark val="none"/>
        <c:tickLblPos val="none"/>
        <c:crossAx val="107898368"/>
        <c:crosses val="autoZero"/>
        <c:auto val="1"/>
        <c:lblOffset val="100"/>
        <c:baseTimeUnit val="years"/>
      </c:dateAx>
      <c:valAx>
        <c:axId val="10789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1855.89</c:v>
                </c:pt>
                <c:pt idx="1">
                  <c:v>1820.78</c:v>
                </c:pt>
                <c:pt idx="2">
                  <c:v>1257.99</c:v>
                </c:pt>
                <c:pt idx="3">
                  <c:v>1434.46</c:v>
                </c:pt>
                <c:pt idx="4">
                  <c:v>1414.33</c:v>
                </c:pt>
              </c:numCache>
            </c:numRef>
          </c:val>
        </c:ser>
        <c:dLbls>
          <c:showLegendKey val="0"/>
          <c:showVal val="0"/>
          <c:showCatName val="0"/>
          <c:showSerName val="0"/>
          <c:showPercent val="0"/>
          <c:showBubbleSize val="0"/>
        </c:dLbls>
        <c:gapWidth val="150"/>
        <c:axId val="110038016"/>
        <c:axId val="1100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10038016"/>
        <c:axId val="110052480"/>
      </c:lineChart>
      <c:dateAx>
        <c:axId val="110038016"/>
        <c:scaling>
          <c:orientation val="minMax"/>
        </c:scaling>
        <c:delete val="1"/>
        <c:axPos val="b"/>
        <c:numFmt formatCode="ge" sourceLinked="1"/>
        <c:majorTickMark val="none"/>
        <c:minorTickMark val="none"/>
        <c:tickLblPos val="none"/>
        <c:crossAx val="110052480"/>
        <c:crosses val="autoZero"/>
        <c:auto val="1"/>
        <c:lblOffset val="100"/>
        <c:baseTimeUnit val="years"/>
      </c:dateAx>
      <c:valAx>
        <c:axId val="11005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387.02</c:v>
                </c:pt>
                <c:pt idx="1">
                  <c:v>369.09</c:v>
                </c:pt>
                <c:pt idx="2">
                  <c:v>350.46</c:v>
                </c:pt>
                <c:pt idx="3">
                  <c:v>330.5</c:v>
                </c:pt>
                <c:pt idx="4">
                  <c:v>311.92</c:v>
                </c:pt>
              </c:numCache>
            </c:numRef>
          </c:val>
        </c:ser>
        <c:dLbls>
          <c:showLegendKey val="0"/>
          <c:showVal val="0"/>
          <c:showCatName val="0"/>
          <c:showSerName val="0"/>
          <c:showPercent val="0"/>
          <c:showBubbleSize val="0"/>
        </c:dLbls>
        <c:gapWidth val="150"/>
        <c:axId val="110066304"/>
        <c:axId val="1100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10066304"/>
        <c:axId val="110080768"/>
      </c:lineChart>
      <c:dateAx>
        <c:axId val="110066304"/>
        <c:scaling>
          <c:orientation val="minMax"/>
        </c:scaling>
        <c:delete val="1"/>
        <c:axPos val="b"/>
        <c:numFmt formatCode="ge" sourceLinked="1"/>
        <c:majorTickMark val="none"/>
        <c:minorTickMark val="none"/>
        <c:tickLblPos val="none"/>
        <c:crossAx val="110080768"/>
        <c:crosses val="autoZero"/>
        <c:auto val="1"/>
        <c:lblOffset val="100"/>
        <c:baseTimeUnit val="years"/>
      </c:dateAx>
      <c:valAx>
        <c:axId val="11008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106.9</c:v>
                </c:pt>
                <c:pt idx="1">
                  <c:v>109.43</c:v>
                </c:pt>
                <c:pt idx="2">
                  <c:v>113.96</c:v>
                </c:pt>
                <c:pt idx="3">
                  <c:v>112.27</c:v>
                </c:pt>
                <c:pt idx="4">
                  <c:v>111.84</c:v>
                </c:pt>
              </c:numCache>
            </c:numRef>
          </c:val>
        </c:ser>
        <c:dLbls>
          <c:showLegendKey val="0"/>
          <c:showVal val="0"/>
          <c:showCatName val="0"/>
          <c:showSerName val="0"/>
          <c:showPercent val="0"/>
          <c:showBubbleSize val="0"/>
        </c:dLbls>
        <c:gapWidth val="150"/>
        <c:axId val="113182976"/>
        <c:axId val="113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13182976"/>
        <c:axId val="113197440"/>
      </c:lineChart>
      <c:dateAx>
        <c:axId val="113182976"/>
        <c:scaling>
          <c:orientation val="minMax"/>
        </c:scaling>
        <c:delete val="1"/>
        <c:axPos val="b"/>
        <c:numFmt formatCode="ge" sourceLinked="1"/>
        <c:majorTickMark val="none"/>
        <c:minorTickMark val="none"/>
        <c:tickLblPos val="none"/>
        <c:crossAx val="113197440"/>
        <c:crosses val="autoZero"/>
        <c:auto val="1"/>
        <c:lblOffset val="100"/>
        <c:baseTimeUnit val="years"/>
      </c:dateAx>
      <c:valAx>
        <c:axId val="11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120.71</c:v>
                </c:pt>
                <c:pt idx="1">
                  <c:v>114.76</c:v>
                </c:pt>
                <c:pt idx="2">
                  <c:v>105.32</c:v>
                </c:pt>
                <c:pt idx="3">
                  <c:v>104.96</c:v>
                </c:pt>
                <c:pt idx="4">
                  <c:v>105.42</c:v>
                </c:pt>
              </c:numCache>
            </c:numRef>
          </c:val>
        </c:ser>
        <c:dLbls>
          <c:showLegendKey val="0"/>
          <c:showVal val="0"/>
          <c:showCatName val="0"/>
          <c:showSerName val="0"/>
          <c:showPercent val="0"/>
          <c:showBubbleSize val="0"/>
        </c:dLbls>
        <c:gapWidth val="150"/>
        <c:axId val="113227264"/>
        <c:axId val="1132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13227264"/>
        <c:axId val="113229184"/>
      </c:lineChart>
      <c:dateAx>
        <c:axId val="113227264"/>
        <c:scaling>
          <c:orientation val="minMax"/>
        </c:scaling>
        <c:delete val="1"/>
        <c:axPos val="b"/>
        <c:numFmt formatCode="ge" sourceLinked="1"/>
        <c:majorTickMark val="none"/>
        <c:minorTickMark val="none"/>
        <c:tickLblPos val="none"/>
        <c:crossAx val="113229184"/>
        <c:crosses val="autoZero"/>
        <c:auto val="1"/>
        <c:lblOffset val="100"/>
        <c:baseTimeUnit val="years"/>
      </c:dateAx>
      <c:valAx>
        <c:axId val="1132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山梨県　峡東地域広域水道企業団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89.87</v>
      </c>
      <c r="J10" s="68"/>
      <c r="K10" s="68"/>
      <c r="L10" s="68"/>
      <c r="M10" s="68"/>
      <c r="N10" s="68"/>
      <c r="O10" s="69"/>
      <c r="P10" s="70">
        <f>データ!$P$6</f>
        <v>46.61</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64593</v>
      </c>
      <c r="AM10" s="71"/>
      <c r="AN10" s="71"/>
      <c r="AO10" s="71"/>
      <c r="AP10" s="71"/>
      <c r="AQ10" s="71"/>
      <c r="AR10" s="71"/>
      <c r="AS10" s="71"/>
      <c r="AT10" s="67">
        <f>データ!$V$6</f>
        <v>755.8</v>
      </c>
      <c r="AU10" s="68"/>
      <c r="AV10" s="68"/>
      <c r="AW10" s="68"/>
      <c r="AX10" s="68"/>
      <c r="AY10" s="68"/>
      <c r="AZ10" s="68"/>
      <c r="BA10" s="68"/>
      <c r="BB10" s="70">
        <f>データ!$W$6</f>
        <v>85.46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199371</v>
      </c>
      <c r="D6" s="34">
        <f t="shared" si="3"/>
        <v>46</v>
      </c>
      <c r="E6" s="34">
        <f t="shared" si="3"/>
        <v>1</v>
      </c>
      <c r="F6" s="34">
        <f t="shared" si="3"/>
        <v>0</v>
      </c>
      <c r="G6" s="34">
        <f t="shared" si="3"/>
        <v>2</v>
      </c>
      <c r="H6" s="34" t="str">
        <f t="shared" si="3"/>
        <v>山梨県　峡東地域広域水道企業団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89.87</v>
      </c>
      <c r="P6" s="35">
        <f t="shared" si="3"/>
        <v>46.61</v>
      </c>
      <c r="Q6" s="35">
        <f t="shared" si="3"/>
        <v>0</v>
      </c>
      <c r="R6" s="35" t="str">
        <f t="shared" si="3"/>
        <v>-</v>
      </c>
      <c r="S6" s="35" t="str">
        <f t="shared" si="3"/>
        <v>-</v>
      </c>
      <c r="T6" s="35" t="str">
        <f t="shared" si="3"/>
        <v>-</v>
      </c>
      <c r="U6" s="35">
        <f t="shared" si="3"/>
        <v>64593</v>
      </c>
      <c r="V6" s="35">
        <f t="shared" si="3"/>
        <v>755.8</v>
      </c>
      <c r="W6" s="35">
        <f t="shared" si="3"/>
        <v>85.46</v>
      </c>
      <c r="X6" s="36">
        <f>IF(X7="",NA(),X7)</f>
        <v>107.05</v>
      </c>
      <c r="Y6" s="36">
        <f t="shared" ref="Y6:AG6" si="4">IF(Y7="",NA(),Y7)</f>
        <v>109.62</v>
      </c>
      <c r="Z6" s="36">
        <f t="shared" si="4"/>
        <v>109.09</v>
      </c>
      <c r="AA6" s="36">
        <f t="shared" si="4"/>
        <v>108.05</v>
      </c>
      <c r="AB6" s="36">
        <f t="shared" si="4"/>
        <v>107.94</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1855.89</v>
      </c>
      <c r="AU6" s="36">
        <f t="shared" ref="AU6:BC6" si="6">IF(AU7="",NA(),AU7)</f>
        <v>1820.78</v>
      </c>
      <c r="AV6" s="36">
        <f t="shared" si="6"/>
        <v>1257.99</v>
      </c>
      <c r="AW6" s="36">
        <f t="shared" si="6"/>
        <v>1434.46</v>
      </c>
      <c r="AX6" s="36">
        <f t="shared" si="6"/>
        <v>1414.33</v>
      </c>
      <c r="AY6" s="36">
        <f t="shared" si="6"/>
        <v>654.97</v>
      </c>
      <c r="AZ6" s="36">
        <f t="shared" si="6"/>
        <v>634.53</v>
      </c>
      <c r="BA6" s="36">
        <f t="shared" si="6"/>
        <v>200.22</v>
      </c>
      <c r="BB6" s="36">
        <f t="shared" si="6"/>
        <v>212.95</v>
      </c>
      <c r="BC6" s="36">
        <f t="shared" si="6"/>
        <v>224.41</v>
      </c>
      <c r="BD6" s="35" t="str">
        <f>IF(BD7="","",IF(BD7="-","【-】","【"&amp;SUBSTITUTE(TEXT(BD7,"#,##0.00"),"-","△")&amp;"】"))</f>
        <v>【224.41】</v>
      </c>
      <c r="BE6" s="36">
        <f>IF(BE7="",NA(),BE7)</f>
        <v>387.02</v>
      </c>
      <c r="BF6" s="36">
        <f t="shared" ref="BF6:BN6" si="7">IF(BF7="",NA(),BF7)</f>
        <v>369.09</v>
      </c>
      <c r="BG6" s="36">
        <f t="shared" si="7"/>
        <v>350.46</v>
      </c>
      <c r="BH6" s="36">
        <f t="shared" si="7"/>
        <v>330.5</v>
      </c>
      <c r="BI6" s="36">
        <f t="shared" si="7"/>
        <v>311.92</v>
      </c>
      <c r="BJ6" s="36">
        <f t="shared" si="7"/>
        <v>383.75</v>
      </c>
      <c r="BK6" s="36">
        <f t="shared" si="7"/>
        <v>368.94</v>
      </c>
      <c r="BL6" s="36">
        <f t="shared" si="7"/>
        <v>351.06</v>
      </c>
      <c r="BM6" s="36">
        <f t="shared" si="7"/>
        <v>333.48</v>
      </c>
      <c r="BN6" s="36">
        <f t="shared" si="7"/>
        <v>320.31</v>
      </c>
      <c r="BO6" s="35" t="str">
        <f>IF(BO7="","",IF(BO7="-","【-】","【"&amp;SUBSTITUTE(TEXT(BO7,"#,##0.00"),"-","△")&amp;"】"))</f>
        <v>【320.31】</v>
      </c>
      <c r="BP6" s="36">
        <f>IF(BP7="",NA(),BP7)</f>
        <v>106.9</v>
      </c>
      <c r="BQ6" s="36">
        <f t="shared" ref="BQ6:BY6" si="8">IF(BQ7="",NA(),BQ7)</f>
        <v>109.43</v>
      </c>
      <c r="BR6" s="36">
        <f t="shared" si="8"/>
        <v>113.96</v>
      </c>
      <c r="BS6" s="36">
        <f t="shared" si="8"/>
        <v>112.27</v>
      </c>
      <c r="BT6" s="36">
        <f t="shared" si="8"/>
        <v>111.84</v>
      </c>
      <c r="BU6" s="36">
        <f t="shared" si="8"/>
        <v>110.39</v>
      </c>
      <c r="BV6" s="36">
        <f t="shared" si="8"/>
        <v>111.12</v>
      </c>
      <c r="BW6" s="36">
        <f t="shared" si="8"/>
        <v>112.92</v>
      </c>
      <c r="BX6" s="36">
        <f t="shared" si="8"/>
        <v>112.81</v>
      </c>
      <c r="BY6" s="36">
        <f t="shared" si="8"/>
        <v>113.88</v>
      </c>
      <c r="BZ6" s="35" t="str">
        <f>IF(BZ7="","",IF(BZ7="-","【-】","【"&amp;SUBSTITUTE(TEXT(BZ7,"#,##0.00"),"-","△")&amp;"】"))</f>
        <v>【113.88】</v>
      </c>
      <c r="CA6" s="36">
        <f>IF(CA7="",NA(),CA7)</f>
        <v>120.71</v>
      </c>
      <c r="CB6" s="36">
        <f t="shared" ref="CB6:CJ6" si="9">IF(CB7="",NA(),CB7)</f>
        <v>114.76</v>
      </c>
      <c r="CC6" s="36">
        <f t="shared" si="9"/>
        <v>105.32</v>
      </c>
      <c r="CD6" s="36">
        <f t="shared" si="9"/>
        <v>104.96</v>
      </c>
      <c r="CE6" s="36">
        <f t="shared" si="9"/>
        <v>105.42</v>
      </c>
      <c r="CF6" s="36">
        <f t="shared" si="9"/>
        <v>76.81</v>
      </c>
      <c r="CG6" s="36">
        <f t="shared" si="9"/>
        <v>75.75</v>
      </c>
      <c r="CH6" s="36">
        <f t="shared" si="9"/>
        <v>75.3</v>
      </c>
      <c r="CI6" s="36">
        <f t="shared" si="9"/>
        <v>75.3</v>
      </c>
      <c r="CJ6" s="36">
        <f t="shared" si="9"/>
        <v>74.02</v>
      </c>
      <c r="CK6" s="35" t="str">
        <f>IF(CK7="","",IF(CK7="-","【-】","【"&amp;SUBSTITUTE(TEXT(CK7,"#,##0.00"),"-","△")&amp;"】"))</f>
        <v>【74.02】</v>
      </c>
      <c r="CL6" s="36">
        <f>IF(CL7="",NA(),CL7)</f>
        <v>81.37</v>
      </c>
      <c r="CM6" s="36">
        <f t="shared" ref="CM6:CU6" si="10">IF(CM7="",NA(),CM7)</f>
        <v>83.61</v>
      </c>
      <c r="CN6" s="36">
        <f t="shared" si="10"/>
        <v>87.48</v>
      </c>
      <c r="CO6" s="36">
        <f t="shared" si="10"/>
        <v>89.1</v>
      </c>
      <c r="CP6" s="36">
        <f t="shared" si="10"/>
        <v>89.05</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6.87</v>
      </c>
      <c r="DI6" s="36">
        <f t="shared" ref="DI6:DQ6" si="12">IF(DI7="",NA(),DI7)</f>
        <v>8.24</v>
      </c>
      <c r="DJ6" s="36">
        <f t="shared" si="12"/>
        <v>20.14</v>
      </c>
      <c r="DK6" s="36">
        <f t="shared" si="12"/>
        <v>23.01</v>
      </c>
      <c r="DL6" s="36">
        <f t="shared" si="12"/>
        <v>25.76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199371</v>
      </c>
      <c r="D7" s="38">
        <v>46</v>
      </c>
      <c r="E7" s="38">
        <v>1</v>
      </c>
      <c r="F7" s="38">
        <v>0</v>
      </c>
      <c r="G7" s="38">
        <v>2</v>
      </c>
      <c r="H7" s="38" t="s">
        <v>105</v>
      </c>
      <c r="I7" s="38" t="s">
        <v>106</v>
      </c>
      <c r="J7" s="38" t="s">
        <v>107</v>
      </c>
      <c r="K7" s="38" t="s">
        <v>108</v>
      </c>
      <c r="L7" s="38" t="s">
        <v>109</v>
      </c>
      <c r="M7" s="38"/>
      <c r="N7" s="39" t="s">
        <v>110</v>
      </c>
      <c r="O7" s="39">
        <v>89.87</v>
      </c>
      <c r="P7" s="39">
        <v>46.61</v>
      </c>
      <c r="Q7" s="39">
        <v>0</v>
      </c>
      <c r="R7" s="39" t="s">
        <v>110</v>
      </c>
      <c r="S7" s="39" t="s">
        <v>110</v>
      </c>
      <c r="T7" s="39" t="s">
        <v>110</v>
      </c>
      <c r="U7" s="39">
        <v>64593</v>
      </c>
      <c r="V7" s="39">
        <v>755.8</v>
      </c>
      <c r="W7" s="39">
        <v>85.46</v>
      </c>
      <c r="X7" s="39">
        <v>107.05</v>
      </c>
      <c r="Y7" s="39">
        <v>109.62</v>
      </c>
      <c r="Z7" s="39">
        <v>109.09</v>
      </c>
      <c r="AA7" s="39">
        <v>108.05</v>
      </c>
      <c r="AB7" s="39">
        <v>107.94</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1855.89</v>
      </c>
      <c r="AU7" s="39">
        <v>1820.78</v>
      </c>
      <c r="AV7" s="39">
        <v>1257.99</v>
      </c>
      <c r="AW7" s="39">
        <v>1434.46</v>
      </c>
      <c r="AX7" s="39">
        <v>1414.33</v>
      </c>
      <c r="AY7" s="39">
        <v>654.97</v>
      </c>
      <c r="AZ7" s="39">
        <v>634.53</v>
      </c>
      <c r="BA7" s="39">
        <v>200.22</v>
      </c>
      <c r="BB7" s="39">
        <v>212.95</v>
      </c>
      <c r="BC7" s="39">
        <v>224.41</v>
      </c>
      <c r="BD7" s="39">
        <v>224.41</v>
      </c>
      <c r="BE7" s="39">
        <v>387.02</v>
      </c>
      <c r="BF7" s="39">
        <v>369.09</v>
      </c>
      <c r="BG7" s="39">
        <v>350.46</v>
      </c>
      <c r="BH7" s="39">
        <v>330.5</v>
      </c>
      <c r="BI7" s="39">
        <v>311.92</v>
      </c>
      <c r="BJ7" s="39">
        <v>383.75</v>
      </c>
      <c r="BK7" s="39">
        <v>368.94</v>
      </c>
      <c r="BL7" s="39">
        <v>351.06</v>
      </c>
      <c r="BM7" s="39">
        <v>333.48</v>
      </c>
      <c r="BN7" s="39">
        <v>320.31</v>
      </c>
      <c r="BO7" s="39">
        <v>320.31</v>
      </c>
      <c r="BP7" s="39">
        <v>106.9</v>
      </c>
      <c r="BQ7" s="39">
        <v>109.43</v>
      </c>
      <c r="BR7" s="39">
        <v>113.96</v>
      </c>
      <c r="BS7" s="39">
        <v>112.27</v>
      </c>
      <c r="BT7" s="39">
        <v>111.84</v>
      </c>
      <c r="BU7" s="39">
        <v>110.39</v>
      </c>
      <c r="BV7" s="39">
        <v>111.12</v>
      </c>
      <c r="BW7" s="39">
        <v>112.92</v>
      </c>
      <c r="BX7" s="39">
        <v>112.81</v>
      </c>
      <c r="BY7" s="39">
        <v>113.88</v>
      </c>
      <c r="BZ7" s="39">
        <v>113.88</v>
      </c>
      <c r="CA7" s="39">
        <v>120.71</v>
      </c>
      <c r="CB7" s="39">
        <v>114.76</v>
      </c>
      <c r="CC7" s="39">
        <v>105.32</v>
      </c>
      <c r="CD7" s="39">
        <v>104.96</v>
      </c>
      <c r="CE7" s="39">
        <v>105.42</v>
      </c>
      <c r="CF7" s="39">
        <v>76.81</v>
      </c>
      <c r="CG7" s="39">
        <v>75.75</v>
      </c>
      <c r="CH7" s="39">
        <v>75.3</v>
      </c>
      <c r="CI7" s="39">
        <v>75.3</v>
      </c>
      <c r="CJ7" s="39">
        <v>74.02</v>
      </c>
      <c r="CK7" s="39">
        <v>74.02</v>
      </c>
      <c r="CL7" s="39">
        <v>81.37</v>
      </c>
      <c r="CM7" s="39">
        <v>83.61</v>
      </c>
      <c r="CN7" s="39">
        <v>87.48</v>
      </c>
      <c r="CO7" s="39">
        <v>89.1</v>
      </c>
      <c r="CP7" s="39">
        <v>89.05</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6.87</v>
      </c>
      <c r="DI7" s="39">
        <v>8.24</v>
      </c>
      <c r="DJ7" s="39">
        <v>20.14</v>
      </c>
      <c r="DK7" s="39">
        <v>23.01</v>
      </c>
      <c r="DL7" s="39">
        <v>25.76</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2018-02-09T04:47:42Z</cp:lastPrinted>
  <dcterms:created xsi:type="dcterms:W3CDTF">2017-12-25T01:28:02Z</dcterms:created>
  <dcterms:modified xsi:type="dcterms:W3CDTF">2018-02-27T04:59:44Z</dcterms:modified>
</cp:coreProperties>
</file>