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<sst xmlns="http://schemas.openxmlformats.org/spreadsheetml/2006/main" count="240" uniqueCount="125">
  <si>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</si>
  <si>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</si>
  <si>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</si>
  <si>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</si>
  <si>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</si>
  <si>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</si>
  <si>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</si>
  <si>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</si>
  <si>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</si>
  <si>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</si>
  <si>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</si>
  <si>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</si>
  <si>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</si>
  <si>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</si>
  <si>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</si>
  <si>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</si>
  <si>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</si>
  <si>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</si>
  <si>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</si>
  <si>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</si>
  <si>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</si>
  <si>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</si>
  <si>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</si>
  <si>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</si>
  <si>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</si>
  <si>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</si>
  <si>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</si>
  <si>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</si>
  <si>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</si>
  <si>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</si>
  <si>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</si>
  <si>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</si>
  <si>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</si>
  <si>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</si>
  <si>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</si>
  <si>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</si>
  <si>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</si>
  <si>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</si>
  <si>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</si>
  <si>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</si>
  <si>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</si>
  <si>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</si>
  <si>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</si>
  <si>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</si>
  <si>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</si>
  <si>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</si>
  <si>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</si>
  <si>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</si>
  <si>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</si>
  <si>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</si>
  <si>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</si>
  <si>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</si>
  <si>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</si>
  <si>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</si>
  <si>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</si>
  <si>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</si>
  <si>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</si>
  <si>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</si>
  <si>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</si>
  <si>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</si>
  <si>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</si>
  <si>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</si>
  <si>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</si>
  <si>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</si>
  <si>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</si>
  <si>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</si>
  <si>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</si>
  <si>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</si>
  <si>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</si>
  <si>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</si>
  <si>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</si>
  <si>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</si>
  <si>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</si>
  <si>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</si>
  <si>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</si>
  <si>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</si>
  <si>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</si>
  <si>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</si>
  <si>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</si>
  <si>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</si>
  <si>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</si>
  <si>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</si>
  <si>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</si>
  <si>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</si>
  <si>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</si>
  <si>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</si>
  <si>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</si>
  <si>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</si>
  <si>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</si>
  <si>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</si>
  <si>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</si>
  <si>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</si>
  <si>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</si>
  <si>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</si>
  <si>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</si>
  <si>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</si>
  <si>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</si>
  <si>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</si>
  <si>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</si>
  <si>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</si>
  <si>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</si>
  <si>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</si>
  <si>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</si>
  <si>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</si>
  <si>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</si>
  <si>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</si>
  <si>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</si>
  <si>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</si>
  <si>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</si>
  <si>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山梨県　丹波山村</t>
  </si>
  <si>
    <t>法非適用</t>
  </si>
  <si>
    <t>下水道事業</t>
  </si>
  <si>
    <t>小規模集合排水処理</t>
  </si>
  <si>
    <t>I2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</si>
  <si>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</si>
  <si>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</si>
  <si>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</si>
  <si>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</si>
  <si>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</si>
  <si>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</si>
  <si>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</si>
  <si>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施設・管渠は、老朽化が進行している。予防保全や計画的かつ効率的な維持修繕・改築更新に取り組んでいく。</t>
    <rPh sb="0" eb="2">
      <t>シセツ</t>
    </rPh>
    <rPh sb="3" eb="5">
      <t>カンキョ</t>
    </rPh>
    <rPh sb="7" eb="10">
      <t>ロウキュウカ</t>
    </rPh>
    <rPh sb="11" eb="13">
      <t>シンコウ</t>
    </rPh>
    <rPh sb="18" eb="20">
      <t>ヨボウ</t>
    </rPh>
    <rPh sb="20" eb="22">
      <t>ホゼン</t>
    </rPh>
    <rPh sb="42" eb="43">
      <t>ト</t>
    </rPh>
    <rPh sb="44" eb="45">
      <t>ク</t>
    </rPh>
    <phoneticPr fontId="7"/>
  </si>
  <si>
    <t>下水道事業の運営にあたり、維持管理費以外に老朽化対策もしていかなければならないため、費用の増加が予測される。使用料の見直し等を含め、収入増になるよう検討する。
しかし、下水道事業費の大半は東京都交付金で賄われており、今後も運営していくためには、重要な財源となっている。</t>
    <rPh sb="0" eb="3">
      <t>ゲスイドウ</t>
    </rPh>
    <rPh sb="3" eb="5">
      <t>ジギョウ</t>
    </rPh>
    <rPh sb="6" eb="8">
      <t>ウンエイ</t>
    </rPh>
    <rPh sb="13" eb="15">
      <t>イジ</t>
    </rPh>
    <rPh sb="42" eb="44">
      <t>ヒヨウ</t>
    </rPh>
    <rPh sb="45" eb="47">
      <t>ゾウカ</t>
    </rPh>
    <rPh sb="48" eb="50">
      <t>ヨソク</t>
    </rPh>
    <rPh sb="54" eb="57">
      <t>シヨウリョウ</t>
    </rPh>
    <rPh sb="58" eb="60">
      <t>ミナオ</t>
    </rPh>
    <rPh sb="61" eb="62">
      <t>トウ</t>
    </rPh>
    <rPh sb="63" eb="64">
      <t>フク</t>
    </rPh>
    <rPh sb="66" eb="68">
      <t>シュウニュウ</t>
    </rPh>
    <rPh sb="68" eb="69">
      <t>フ</t>
    </rPh>
    <rPh sb="74" eb="76">
      <t>ケントウ</t>
    </rPh>
    <rPh sb="84" eb="87">
      <t>ゲスイドウ</t>
    </rPh>
    <rPh sb="87" eb="89">
      <t>ジギョウ</t>
    </rPh>
    <rPh sb="89" eb="90">
      <t>ヒ</t>
    </rPh>
    <rPh sb="91" eb="93">
      <t>タイハン</t>
    </rPh>
    <rPh sb="94" eb="97">
      <t>トウキョウト</t>
    </rPh>
    <rPh sb="97" eb="100">
      <t>コウフキン</t>
    </rPh>
    <rPh sb="101" eb="102">
      <t>マカナ</t>
    </rPh>
    <rPh sb="108" eb="110">
      <t>コンゴ</t>
    </rPh>
    <rPh sb="111" eb="113">
      <t>ウンエイ</t>
    </rPh>
    <rPh sb="122" eb="124">
      <t>ジュウヨウ</t>
    </rPh>
    <rPh sb="125" eb="127">
      <t>ザイゲン</t>
    </rPh>
    <phoneticPr fontId="7"/>
  </si>
  <si>
    <t>非設置</t>
    <rPh sb="0" eb="1">
      <t>ヒ</t>
    </rPh>
    <rPh sb="1" eb="3">
      <t>セッチ</t>
    </rPh>
    <phoneticPr fontId="4"/>
  </si>
  <si>
    <t>緩やかではあるが、人口減少に伴い、料金収入は減少していくと考えられる。下水道施設・管渠の維持管理等には今後も費用が掛かるため、料金収入で賄うことは難しいが、使用料の見直し等適切な経営改善を図っていく。</t>
    <rPh sb="0" eb="1">
      <t>ユル</t>
    </rPh>
    <rPh sb="9" eb="11">
      <t>ジンコウ</t>
    </rPh>
    <rPh sb="11" eb="13">
      <t>ゲンショウ</t>
    </rPh>
    <rPh sb="14" eb="15">
      <t>トモナ</t>
    </rPh>
    <rPh sb="17" eb="19">
      <t>リョウキン</t>
    </rPh>
    <rPh sb="19" eb="21">
      <t>シュウニュウ</t>
    </rPh>
    <rPh sb="22" eb="24">
      <t>ゲンショウ</t>
    </rPh>
    <rPh sb="29" eb="30">
      <t>カンガ</t>
    </rPh>
    <rPh sb="35" eb="38">
      <t>ゲスイドウ</t>
    </rPh>
    <rPh sb="38" eb="40">
      <t>シセツ</t>
    </rPh>
    <rPh sb="41" eb="43">
      <t>カンキョ</t>
    </rPh>
    <rPh sb="44" eb="46">
      <t>イジ</t>
    </rPh>
    <rPh sb="46" eb="48">
      <t>カンリ</t>
    </rPh>
    <rPh sb="48" eb="49">
      <t>トウ</t>
    </rPh>
    <rPh sb="51" eb="53">
      <t>コンゴ</t>
    </rPh>
    <rPh sb="54" eb="56">
      <t>ヒヨウ</t>
    </rPh>
    <rPh sb="57" eb="58">
      <t>カ</t>
    </rPh>
    <rPh sb="63" eb="65">
      <t>リョウキン</t>
    </rPh>
    <rPh sb="65" eb="67">
      <t>シュウニュウ</t>
    </rPh>
    <rPh sb="68" eb="69">
      <t>マカナ</t>
    </rPh>
    <rPh sb="73" eb="74">
      <t>ムズカ</t>
    </rPh>
    <rPh sb="78" eb="81">
      <t>シヨウリョウ</t>
    </rPh>
    <rPh sb="82" eb="84">
      <t>ミナオ</t>
    </rPh>
    <rPh sb="85" eb="86">
      <t>トウ</t>
    </rPh>
    <rPh sb="86" eb="88">
      <t>テキセツ</t>
    </rPh>
    <rPh sb="89" eb="91">
      <t>ケイエイ</t>
    </rPh>
    <rPh sb="91" eb="93">
      <t>カイゼン</t>
    </rPh>
    <rPh sb="94" eb="95">
      <t>ハカ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</si>
</sst>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18" fillId="0" borderId="2" xfId="1" applyNumberFormat="1" applyFont="1" applyFill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82240"/>
        <c:axId val="9588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>
                  <c:v>0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82240"/>
        <c:axId val="95888512"/>
      </c:lineChart>
      <c:dateAx>
        <c:axId val="9588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888512"/>
        <c:crosses val="autoZero"/>
        <c:auto val="1"/>
        <c:lblOffset val="100"/>
        <c:baseTimeUnit val="years"/>
      </c:dateAx>
      <c:valAx>
        <c:axId val="9588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88224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94688"/>
        <c:axId val="9780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45.55</c:v>
                </c:pt>
                <c:pt idx="1">
                  <c:v>35.64</c:v>
                </c:pt>
                <c:pt idx="2">
                  <c:v>37.950000000000003</c:v>
                </c:pt>
                <c:pt idx="3">
                  <c:v>34.92</c:v>
                </c:pt>
                <c:pt idx="4">
                  <c:v>36.44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94688"/>
        <c:axId val="97809152"/>
      </c:lineChart>
      <c:dateAx>
        <c:axId val="9779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09152"/>
        <c:crosses val="autoZero"/>
        <c:auto val="1"/>
        <c:lblOffset val="100"/>
        <c:baseTimeUnit val="years"/>
      </c:dateAx>
      <c:valAx>
        <c:axId val="9780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9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48768"/>
        <c:axId val="9005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80.91</c:v>
                </c:pt>
                <c:pt idx="1">
                  <c:v>87.19</c:v>
                </c:pt>
                <c:pt idx="2">
                  <c:v>88.2</c:v>
                </c:pt>
                <c:pt idx="3">
                  <c:v>88.64</c:v>
                </c:pt>
                <c:pt idx="4">
                  <c:v>89.93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48768"/>
        <c:axId val="90059136"/>
      </c:lineChart>
      <c:dateAx>
        <c:axId val="9004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59136"/>
        <c:crosses val="autoZero"/>
        <c:auto val="1"/>
        <c:lblOffset val="100"/>
        <c:baseTimeUnit val="years"/>
      </c:dateAx>
      <c:valAx>
        <c:axId val="90059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4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87.09</c:v>
                </c:pt>
                <c:pt idx="1">
                  <c:v>86.72</c:v>
                </c:pt>
                <c:pt idx="2">
                  <c:v>85.42</c:v>
                </c:pt>
                <c:pt idx="3">
                  <c:v>85.07</c:v>
                </c:pt>
                <c:pt idx="4">
                  <c:v>84.74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26912"/>
        <c:axId val="9592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26912"/>
        <c:axId val="95929088"/>
      </c:lineChart>
      <c:dateAx>
        <c:axId val="9592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929088"/>
        <c:crosses val="autoZero"/>
        <c:auto val="1"/>
        <c:lblOffset val="100"/>
        <c:baseTimeUnit val="years"/>
      </c:dateAx>
      <c:valAx>
        <c:axId val="9592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926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92896"/>
        <c:axId val="9742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92896"/>
        <c:axId val="97423744"/>
      </c:lineChart>
      <c:dateAx>
        <c:axId val="9739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23744"/>
        <c:crosses val="autoZero"/>
        <c:auto val="1"/>
        <c:lblOffset val="100"/>
        <c:baseTimeUnit val="years"/>
      </c:dateAx>
      <c:valAx>
        <c:axId val="9742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9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49856"/>
        <c:axId val="9751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9856"/>
        <c:axId val="97517568"/>
      </c:lineChart>
      <c:dateAx>
        <c:axId val="9744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17568"/>
        <c:crosses val="autoZero"/>
        <c:auto val="1"/>
        <c:lblOffset val="100"/>
        <c:baseTimeUnit val="years"/>
      </c:dateAx>
      <c:valAx>
        <c:axId val="9751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4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70816"/>
        <c:axId val="9757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70816"/>
        <c:axId val="97572736"/>
      </c:lineChart>
      <c:dateAx>
        <c:axId val="9757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72736"/>
        <c:crosses val="autoZero"/>
        <c:auto val="1"/>
        <c:lblOffset val="100"/>
        <c:baseTimeUnit val="years"/>
      </c:dateAx>
      <c:valAx>
        <c:axId val="9757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57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11136"/>
        <c:axId val="9761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11136"/>
        <c:axId val="97613312"/>
      </c:lineChart>
      <c:dateAx>
        <c:axId val="9761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13312"/>
        <c:crosses val="autoZero"/>
        <c:auto val="1"/>
        <c:lblOffset val="100"/>
        <c:baseTimeUnit val="years"/>
      </c:dateAx>
      <c:valAx>
        <c:axId val="9761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1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29705.759999999998</c:v>
                </c:pt>
                <c:pt idx="1">
                  <c:v>26495.24</c:v>
                </c:pt>
                <c:pt idx="2">
                  <c:v>24861.22</c:v>
                </c:pt>
                <c:pt idx="3">
                  <c:v>25627.07</c:v>
                </c:pt>
                <c:pt idx="4">
                  <c:v>25659.35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25600"/>
        <c:axId val="9762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3394.76</c:v>
                </c:pt>
                <c:pt idx="1">
                  <c:v>3189.89</c:v>
                </c:pt>
                <c:pt idx="2">
                  <c:v>2585.83</c:v>
                </c:pt>
                <c:pt idx="3">
                  <c:v>2464.06</c:v>
                </c:pt>
                <c:pt idx="4">
                  <c:v>1914.94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25600"/>
        <c:axId val="97627520"/>
      </c:lineChart>
      <c:dateAx>
        <c:axId val="9762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27520"/>
        <c:crosses val="autoZero"/>
        <c:auto val="1"/>
        <c:lblOffset val="100"/>
        <c:baseTimeUnit val="years"/>
      </c:dateAx>
      <c:valAx>
        <c:axId val="9762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2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4.25</c:v>
                </c:pt>
                <c:pt idx="1">
                  <c:v>4.6100000000000003</c:v>
                </c:pt>
                <c:pt idx="2">
                  <c:v>5.6</c:v>
                </c:pt>
                <c:pt idx="3">
                  <c:v>5.07</c:v>
                </c:pt>
                <c:pt idx="4">
                  <c:v>4.6900000000000004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78080"/>
        <c:axId val="9768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32.81</c:v>
                </c:pt>
                <c:pt idx="1">
                  <c:v>27.92</c:v>
                </c:pt>
                <c:pt idx="2">
                  <c:v>31.45</c:v>
                </c:pt>
                <c:pt idx="3">
                  <c:v>32.909999999999997</c:v>
                </c:pt>
                <c:pt idx="4">
                  <c:v>34.020000000000003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78080"/>
        <c:axId val="97680000"/>
      </c:lineChart>
      <c:dateAx>
        <c:axId val="9767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80000"/>
        <c:crosses val="autoZero"/>
        <c:auto val="1"/>
        <c:lblOffset val="100"/>
        <c:baseTimeUnit val="years"/>
      </c:dateAx>
      <c:valAx>
        <c:axId val="9768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7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2335</c:v>
                </c:pt>
                <c:pt idx="1">
                  <c:v>2275.71</c:v>
                </c:pt>
                <c:pt idx="2">
                  <c:v>1875</c:v>
                </c:pt>
                <c:pt idx="3">
                  <c:v>2018.46</c:v>
                </c:pt>
                <c:pt idx="4">
                  <c:v>2124.6999999999998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04960"/>
        <c:axId val="9771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483.69</c:v>
                </c:pt>
                <c:pt idx="1">
                  <c:v>602.87</c:v>
                </c:pt>
                <c:pt idx="2">
                  <c:v>588.54999999999995</c:v>
                </c:pt>
                <c:pt idx="3">
                  <c:v>561.54</c:v>
                </c:pt>
                <c:pt idx="4">
                  <c:v>553.77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04960"/>
        <c:axId val="97711232"/>
      </c:lineChart>
      <c:dateAx>
        <c:axId val="9770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11232"/>
        <c:crosses val="autoZero"/>
        <c:auto val="1"/>
        <c:lblOffset val="100"/>
        <c:baseTimeUnit val="years"/>
      </c:dateAx>
      <c:valAx>
        <c:axId val="9771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0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【2,448.19】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P8" sqref="P8:V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山梨県　丹波山村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小規模集合排水処理</v>
      </c>
      <c r="Q8" s="48"/>
      <c r="R8" s="48"/>
      <c r="S8" s="48"/>
      <c r="T8" s="48"/>
      <c r="U8" s="48"/>
      <c r="V8" s="48"/>
      <c r="W8" s="48" t="str">
        <f>データ!L6</f>
        <v>I2</v>
      </c>
      <c r="X8" s="48"/>
      <c r="Y8" s="48"/>
      <c r="Z8" s="48"/>
      <c r="AA8" s="48"/>
      <c r="AB8" s="48"/>
      <c r="AC8" s="48"/>
      <c r="AD8" s="49" t="s">
        <v>123</v>
      </c>
      <c r="AE8" s="49"/>
      <c r="AF8" s="49"/>
      <c r="AG8" s="49"/>
      <c r="AH8" s="49"/>
      <c r="AI8" s="49"/>
      <c r="AJ8" s="49"/>
      <c r="AK8" s="4"/>
      <c r="AL8" s="50">
        <f>データ!S6</f>
        <v>599</v>
      </c>
      <c r="AM8" s="50"/>
      <c r="AN8" s="50"/>
      <c r="AO8" s="50"/>
      <c r="AP8" s="50"/>
      <c r="AQ8" s="50"/>
      <c r="AR8" s="50"/>
      <c r="AS8" s="50"/>
      <c r="AT8" s="45">
        <f>データ!T6</f>
        <v>101.3</v>
      </c>
      <c r="AU8" s="45"/>
      <c r="AV8" s="45"/>
      <c r="AW8" s="45"/>
      <c r="AX8" s="45"/>
      <c r="AY8" s="45"/>
      <c r="AZ8" s="45"/>
      <c r="BA8" s="45"/>
      <c r="BB8" s="45">
        <f>データ!U6</f>
        <v>5.91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2.23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1200</v>
      </c>
      <c r="AE10" s="50"/>
      <c r="AF10" s="50"/>
      <c r="AG10" s="50"/>
      <c r="AH10" s="50"/>
      <c r="AI10" s="50"/>
      <c r="AJ10" s="50"/>
      <c r="AK10" s="2"/>
      <c r="AL10" s="50">
        <f>データ!V6</f>
        <v>13</v>
      </c>
      <c r="AM10" s="50"/>
      <c r="AN10" s="50"/>
      <c r="AO10" s="50"/>
      <c r="AP10" s="50"/>
      <c r="AQ10" s="50"/>
      <c r="AR10" s="50"/>
      <c r="AS10" s="50"/>
      <c r="AT10" s="45">
        <f>データ!W6</f>
        <v>0.01</v>
      </c>
      <c r="AU10" s="45"/>
      <c r="AV10" s="45"/>
      <c r="AW10" s="45"/>
      <c r="AX10" s="45"/>
      <c r="AY10" s="45"/>
      <c r="AZ10" s="45"/>
      <c r="BA10" s="45"/>
      <c r="BB10" s="45">
        <f>データ!X6</f>
        <v>1300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【2,448.19】</v>
      </c>
      <c r="I86" s="26" t="str">
        <f>データ!CA6</f>
        <v>【33.55】</v>
      </c>
      <c r="J86" s="26" t="str">
        <f>データ!CL6</f>
        <v>【556.04】</v>
      </c>
      <c r="K86" s="26" t="str">
        <f>データ!CW6</f>
        <v>【37.13】</v>
      </c>
      <c r="L86" s="26" t="str">
        <f>データ!DH6</f>
        <v>【90.08】</v>
      </c>
      <c r="M86" s="26" t="s">
        <v>55</v>
      </c>
      <c r="N86" s="26" t="s">
        <v>55</v>
      </c>
      <c r="O86" s="26" t="str">
        <f>データ!EO6</f>
        <v>【0.01】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194433</v>
      </c>
      <c r="D6" s="33">
        <f t="shared" si="3"/>
        <v>47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山梨県　丹波山村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2.23</v>
      </c>
      <c r="Q6" s="34">
        <f t="shared" si="3"/>
        <v>100</v>
      </c>
      <c r="R6" s="34">
        <f t="shared" si="3"/>
        <v>1200</v>
      </c>
      <c r="S6" s="34">
        <f t="shared" si="3"/>
        <v>599</v>
      </c>
      <c r="T6" s="34">
        <f t="shared" si="3"/>
        <v>101.3</v>
      </c>
      <c r="U6" s="34">
        <f t="shared" si="3"/>
        <v>5.91</v>
      </c>
      <c r="V6" s="34">
        <f t="shared" si="3"/>
        <v>13</v>
      </c>
      <c r="W6" s="34">
        <f t="shared" si="3"/>
        <v>0.01</v>
      </c>
      <c r="X6" s="34">
        <f t="shared" si="3"/>
        <v>1300</v>
      </c>
      <c r="Y6" s="35">
        <f>IF(Y7="",NA(),Y7)</f>
        <v>87.09</v>
      </c>
      <c r="Z6" s="35">
        <f t="shared" ref="Z6:AH6" si="4">IF(Z7="",NA(),Z7)</f>
        <v>86.72</v>
      </c>
      <c r="AA6" s="35">
        <f t="shared" si="4"/>
        <v>85.42</v>
      </c>
      <c r="AB6" s="35">
        <f t="shared" si="4"/>
        <v>85.07</v>
      </c>
      <c r="AC6" s="35">
        <f t="shared" si="4"/>
        <v>84.74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29705.759999999998</v>
      </c>
      <c r="BG6" s="35">
        <f t="shared" ref="BG6:BO6" si="7">IF(BG7="",NA(),BG7)</f>
        <v>26495.24</v>
      </c>
      <c r="BH6" s="35">
        <f t="shared" si="7"/>
        <v>24861.22</v>
      </c>
      <c r="BI6" s="35">
        <f t="shared" si="7"/>
        <v>25627.07</v>
      </c>
      <c r="BJ6" s="35">
        <f t="shared" si="7"/>
        <v>25659.35</v>
      </c>
      <c r="BK6" s="35">
        <f t="shared" si="7"/>
        <v>3394.76</v>
      </c>
      <c r="BL6" s="35">
        <f t="shared" si="7"/>
        <v>3189.89</v>
      </c>
      <c r="BM6" s="35">
        <f t="shared" si="7"/>
        <v>2585.83</v>
      </c>
      <c r="BN6" s="35">
        <f t="shared" si="7"/>
        <v>2464.06</v>
      </c>
      <c r="BO6" s="35">
        <f t="shared" si="7"/>
        <v>1914.94</v>
      </c>
      <c r="BP6" s="34" t="str">
        <f>IF(BP7="","",IF(BP7="-","【-】","【"&amp;SUBSTITUTE(TEXT(BP7,"#,##0.00"),"-","△")&amp;"】"))</f>
        <v>【2,448.19】</v>
      </c>
      <c r="BQ6" s="35">
        <f>IF(BQ7="",NA(),BQ7)</f>
        <v>4.25</v>
      </c>
      <c r="BR6" s="35">
        <f t="shared" ref="BR6:BZ6" si="8">IF(BR7="",NA(),BR7)</f>
        <v>4.6100000000000003</v>
      </c>
      <c r="BS6" s="35">
        <f t="shared" si="8"/>
        <v>5.6</v>
      </c>
      <c r="BT6" s="35">
        <f t="shared" si="8"/>
        <v>5.07</v>
      </c>
      <c r="BU6" s="35">
        <f t="shared" si="8"/>
        <v>4.6900000000000004</v>
      </c>
      <c r="BV6" s="35">
        <f t="shared" si="8"/>
        <v>32.81</v>
      </c>
      <c r="BW6" s="35">
        <f t="shared" si="8"/>
        <v>27.92</v>
      </c>
      <c r="BX6" s="35">
        <f t="shared" si="8"/>
        <v>31.45</v>
      </c>
      <c r="BY6" s="35">
        <f t="shared" si="8"/>
        <v>32.909999999999997</v>
      </c>
      <c r="BZ6" s="35">
        <f t="shared" si="8"/>
        <v>34.020000000000003</v>
      </c>
      <c r="CA6" s="34" t="str">
        <f>IF(CA7="","",IF(CA7="-","【-】","【"&amp;SUBSTITUTE(TEXT(CA7,"#,##0.00"),"-","△")&amp;"】"))</f>
        <v>【33.55】</v>
      </c>
      <c r="CB6" s="35">
        <f>IF(CB7="",NA(),CB7)</f>
        <v>2335</v>
      </c>
      <c r="CC6" s="35">
        <f t="shared" ref="CC6:CK6" si="9">IF(CC7="",NA(),CC7)</f>
        <v>2275.71</v>
      </c>
      <c r="CD6" s="35">
        <f t="shared" si="9"/>
        <v>1875</v>
      </c>
      <c r="CE6" s="35">
        <f t="shared" si="9"/>
        <v>2018.46</v>
      </c>
      <c r="CF6" s="35">
        <f t="shared" si="9"/>
        <v>2124.6999999999998</v>
      </c>
      <c r="CG6" s="35">
        <f t="shared" si="9"/>
        <v>483.69</v>
      </c>
      <c r="CH6" s="35">
        <f t="shared" si="9"/>
        <v>602.87</v>
      </c>
      <c r="CI6" s="35">
        <f t="shared" si="9"/>
        <v>588.54999999999995</v>
      </c>
      <c r="CJ6" s="35">
        <f t="shared" si="9"/>
        <v>561.54</v>
      </c>
      <c r="CK6" s="35">
        <f t="shared" si="9"/>
        <v>553.77</v>
      </c>
      <c r="CL6" s="34" t="str">
        <f>IF(CL7="","",IF(CL7="-","【-】","【"&amp;SUBSTITUTE(TEXT(CL7,"#,##0.00"),"-","△")&amp;"】"))</f>
        <v>【556.04】</v>
      </c>
      <c r="CM6" s="35">
        <f>IF(CM7="",NA(),CM7)</f>
        <v>70</v>
      </c>
      <c r="CN6" s="35">
        <f t="shared" ref="CN6:CV6" si="10">IF(CN7="",NA(),CN7)</f>
        <v>70</v>
      </c>
      <c r="CO6" s="35">
        <f t="shared" si="10"/>
        <v>70</v>
      </c>
      <c r="CP6" s="35">
        <f t="shared" si="10"/>
        <v>70</v>
      </c>
      <c r="CQ6" s="35">
        <f t="shared" si="10"/>
        <v>70</v>
      </c>
      <c r="CR6" s="35">
        <f t="shared" si="10"/>
        <v>45.55</v>
      </c>
      <c r="CS6" s="35">
        <f t="shared" si="10"/>
        <v>35.64</v>
      </c>
      <c r="CT6" s="35">
        <f t="shared" si="10"/>
        <v>37.950000000000003</v>
      </c>
      <c r="CU6" s="35">
        <f t="shared" si="10"/>
        <v>34.92</v>
      </c>
      <c r="CV6" s="35">
        <f t="shared" si="10"/>
        <v>36.44</v>
      </c>
      <c r="CW6" s="34" t="str">
        <f>IF(CW7="","",IF(CW7="-","【-】","【"&amp;SUBSTITUTE(TEXT(CW7,"#,##0.00"),"-","△")&amp;"】"))</f>
        <v>【37.13】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80.91</v>
      </c>
      <c r="DD6" s="35">
        <f t="shared" si="11"/>
        <v>87.19</v>
      </c>
      <c r="DE6" s="35">
        <f t="shared" si="11"/>
        <v>88.2</v>
      </c>
      <c r="DF6" s="35">
        <f t="shared" si="11"/>
        <v>88.64</v>
      </c>
      <c r="DG6" s="35">
        <f t="shared" si="11"/>
        <v>89.93</v>
      </c>
      <c r="DH6" s="34" t="str">
        <f>IF(DH7="","",IF(DH7="-","【-】","【"&amp;SUBSTITUTE(TEXT(DH7,"#,##0.00"),"-","△")&amp;"】"))</f>
        <v>【90.08】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5">
        <f t="shared" si="14"/>
        <v>0.01</v>
      </c>
      <c r="EM6" s="34">
        <f t="shared" si="14"/>
        <v>0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 x14ac:dyDescent="0.15">
      <c r="A7" s="28"/>
      <c r="B7" s="37">
        <v>2016</v>
      </c>
      <c r="C7" s="37">
        <v>194433</v>
      </c>
      <c r="D7" s="37">
        <v>47</v>
      </c>
      <c r="E7" s="37">
        <v>17</v>
      </c>
      <c r="F7" s="37">
        <v>9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2.23</v>
      </c>
      <c r="Q7" s="38">
        <v>100</v>
      </c>
      <c r="R7" s="38">
        <v>1200</v>
      </c>
      <c r="S7" s="38">
        <v>599</v>
      </c>
      <c r="T7" s="38">
        <v>101.3</v>
      </c>
      <c r="U7" s="38">
        <v>5.91</v>
      </c>
      <c r="V7" s="38">
        <v>13</v>
      </c>
      <c r="W7" s="38">
        <v>0.01</v>
      </c>
      <c r="X7" s="38">
        <v>1300</v>
      </c>
      <c r="Y7" s="38">
        <v>87.09</v>
      </c>
      <c r="Z7" s="38">
        <v>86.72</v>
      </c>
      <c r="AA7" s="38">
        <v>85.42</v>
      </c>
      <c r="AB7" s="38">
        <v>85.07</v>
      </c>
      <c r="AC7" s="38">
        <v>84.74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29705.759999999998</v>
      </c>
      <c r="BG7" s="38">
        <v>26495.24</v>
      </c>
      <c r="BH7" s="38">
        <v>24861.22</v>
      </c>
      <c r="BI7" s="38">
        <v>25627.07</v>
      </c>
      <c r="BJ7" s="38">
        <v>25659.35</v>
      </c>
      <c r="BK7" s="38">
        <v>3394.76</v>
      </c>
      <c r="BL7" s="38">
        <v>3189.89</v>
      </c>
      <c r="BM7" s="38">
        <v>2585.83</v>
      </c>
      <c r="BN7" s="38">
        <v>2464.06</v>
      </c>
      <c r="BO7" s="38">
        <v>1914.94</v>
      </c>
      <c r="BP7" s="38">
        <v>2448.19</v>
      </c>
      <c r="BQ7" s="38">
        <v>4.25</v>
      </c>
      <c r="BR7" s="38">
        <v>4.6100000000000003</v>
      </c>
      <c r="BS7" s="38">
        <v>5.6</v>
      </c>
      <c r="BT7" s="38">
        <v>5.07</v>
      </c>
      <c r="BU7" s="38">
        <v>4.6900000000000004</v>
      </c>
      <c r="BV7" s="38">
        <v>32.81</v>
      </c>
      <c r="BW7" s="38">
        <v>27.92</v>
      </c>
      <c r="BX7" s="38">
        <v>31.45</v>
      </c>
      <c r="BY7" s="38">
        <v>32.909999999999997</v>
      </c>
      <c r="BZ7" s="38">
        <v>34.020000000000003</v>
      </c>
      <c r="CA7" s="38">
        <v>33.549999999999997</v>
      </c>
      <c r="CB7" s="38">
        <v>2335</v>
      </c>
      <c r="CC7" s="38">
        <v>2275.71</v>
      </c>
      <c r="CD7" s="38">
        <v>1875</v>
      </c>
      <c r="CE7" s="38">
        <v>2018.46</v>
      </c>
      <c r="CF7" s="38">
        <v>2124.6999999999998</v>
      </c>
      <c r="CG7" s="38">
        <v>483.69</v>
      </c>
      <c r="CH7" s="38">
        <v>602.87</v>
      </c>
      <c r="CI7" s="38">
        <v>588.54999999999995</v>
      </c>
      <c r="CJ7" s="38">
        <v>561.54</v>
      </c>
      <c r="CK7" s="38">
        <v>553.77</v>
      </c>
      <c r="CL7" s="38">
        <v>556.04</v>
      </c>
      <c r="CM7" s="38">
        <v>70</v>
      </c>
      <c r="CN7" s="38">
        <v>70</v>
      </c>
      <c r="CO7" s="38">
        <v>70</v>
      </c>
      <c r="CP7" s="38">
        <v>70</v>
      </c>
      <c r="CQ7" s="38">
        <v>70</v>
      </c>
      <c r="CR7" s="38">
        <v>45.55</v>
      </c>
      <c r="CS7" s="38">
        <v>35.64</v>
      </c>
      <c r="CT7" s="38">
        <v>37.950000000000003</v>
      </c>
      <c r="CU7" s="38">
        <v>34.92</v>
      </c>
      <c r="CV7" s="38">
        <v>36.44</v>
      </c>
      <c r="CW7" s="38">
        <v>37.130000000000003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80.91</v>
      </c>
      <c r="DD7" s="38">
        <v>87.19</v>
      </c>
      <c r="DE7" s="38">
        <v>88.2</v>
      </c>
      <c r="DF7" s="38">
        <v>88.64</v>
      </c>
      <c r="DG7" s="38">
        <v>89.93</v>
      </c>
      <c r="DH7" s="38">
        <v>90.08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0.01</v>
      </c>
      <c r="EM7" s="38">
        <v>0</v>
      </c>
      <c r="EN7" s="38">
        <v>0.01</v>
      </c>
      <c r="EO7" s="38">
        <v>0.01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hbis</cp:lastModifiedBy>
  <dcterms:created xsi:type="dcterms:W3CDTF">2017-12-25T02:38:02Z</dcterms:created>
  <dcterms:modified xsi:type="dcterms:W3CDTF">2018-02-27T03:18:24Z</dcterms:modified>
</cp:coreProperties>
</file>