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<sst xmlns="http://schemas.openxmlformats.org/spreadsheetml/2006/main" count="240" uniqueCount="126">
  <si>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</si>
  <si>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</si>
  <si>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</si>
  <si>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</si>
  <si>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</si>
  <si>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</si>
  <si>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</si>
  <si>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</si>
  <si>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</si>
  <si>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</si>
  <si>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</si>
  <si>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</si>
  <si>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</si>
  <si>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</si>
  <si>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</si>
  <si>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</si>
  <si>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</si>
  <si>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</si>
  <si>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</si>
  <si>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</si>
  <si>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</si>
  <si>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</si>
  <si>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</si>
  <si>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</si>
  <si>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</si>
  <si>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</si>
  <si>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</si>
  <si>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</si>
  <si>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</si>
  <si>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</si>
  <si>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</si>
  <si>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</si>
  <si>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</si>
  <si>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</si>
  <si>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</si>
  <si>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</si>
  <si>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</si>
  <si>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</si>
  <si>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</si>
  <si>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</si>
  <si>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</si>
  <si>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</si>
  <si>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</si>
  <si>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</si>
  <si>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</si>
  <si>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</si>
  <si>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</si>
  <si>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</si>
  <si>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</si>
  <si>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</si>
  <si>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</si>
  <si>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</si>
  <si>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</si>
  <si>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</si>
  <si>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</si>
  <si>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</si>
  <si>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</si>
  <si>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</si>
  <si>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</si>
  <si>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</si>
  <si>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</si>
  <si>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</si>
  <si>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</si>
  <si>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</si>
  <si>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</si>
  <si>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</si>
  <si>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</si>
  <si>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</si>
  <si>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</si>
  <si>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</si>
  <si>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</si>
  <si>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</si>
  <si>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</si>
  <si>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</si>
  <si>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</si>
  <si>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</si>
  <si>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</si>
  <si>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</si>
  <si>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</si>
  <si>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</si>
  <si>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</si>
  <si>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</si>
  <si>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</si>
  <si>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</si>
  <si>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</si>
  <si>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</si>
  <si>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</si>
  <si>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</si>
  <si>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</si>
  <si>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</si>
  <si>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</si>
  <si>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</si>
  <si>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</si>
  <si>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</si>
  <si>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</si>
  <si>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</si>
  <si>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</si>
  <si>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</si>
  <si>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</si>
  <si>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</si>
  <si>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</si>
  <si>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</si>
  <si>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</si>
  <si>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</si>
  <si>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</si>
  <si>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</si>
  <si>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</si>
  <si>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</si>
  <si>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</si>
  <si>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</si>
  <si>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山梨県　丹波山村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</si>
  <si>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</si>
  <si>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</si>
  <si>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</si>
  <si>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</si>
  <si>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</si>
  <si>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</si>
  <si>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</si>
  <si>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</si>
  <si>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</si>
  <si>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</si>
  <si>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</si>
  <si>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施設・管渠は、老朽化が進行している。予防保全や計画的かつ効率的な維持修繕・改築更新に取り組んでいく。</t>
    <phoneticPr fontId="4"/>
  </si>
  <si>
    <t>下水道事業の運営にあたり、維持管理費以外に老朽化対策もしていかなければならないため、費用の増加が予測される。使用料の見直し等を含め、収入増になるよう検討する。
しかし、下水道事業費の大半は東京都交付金で賄われており、今後も運営していくためには、重要な財源となっている。</t>
    <rPh sb="0" eb="3">
      <t>ゲスイドウ</t>
    </rPh>
    <rPh sb="3" eb="5">
      <t>ジギョウ</t>
    </rPh>
    <rPh sb="6" eb="8">
      <t>ウンエイ</t>
    </rPh>
    <rPh sb="13" eb="15">
      <t>イジ</t>
    </rPh>
    <rPh sb="42" eb="44">
      <t>ヒヨウ</t>
    </rPh>
    <rPh sb="45" eb="47">
      <t>ゾウカ</t>
    </rPh>
    <rPh sb="48" eb="50">
      <t>ヨソク</t>
    </rPh>
    <rPh sb="54" eb="57">
      <t>シヨウリョウ</t>
    </rPh>
    <rPh sb="58" eb="60">
      <t>ミナオ</t>
    </rPh>
    <rPh sb="61" eb="62">
      <t>トウ</t>
    </rPh>
    <rPh sb="63" eb="64">
      <t>フク</t>
    </rPh>
    <rPh sb="66" eb="68">
      <t>シュウニュウ</t>
    </rPh>
    <rPh sb="68" eb="69">
      <t>フ</t>
    </rPh>
    <rPh sb="74" eb="76">
      <t>ケントウ</t>
    </rPh>
    <rPh sb="84" eb="87">
      <t>ゲスイドウ</t>
    </rPh>
    <rPh sb="87" eb="89">
      <t>ジギョウ</t>
    </rPh>
    <rPh sb="89" eb="90">
      <t>ヒ</t>
    </rPh>
    <rPh sb="91" eb="93">
      <t>タイハン</t>
    </rPh>
    <rPh sb="94" eb="97">
      <t>トウキョウト</t>
    </rPh>
    <rPh sb="97" eb="100">
      <t>コウフキン</t>
    </rPh>
    <rPh sb="101" eb="102">
      <t>マカナ</t>
    </rPh>
    <rPh sb="108" eb="110">
      <t>コンゴ</t>
    </rPh>
    <rPh sb="111" eb="113">
      <t>ウンエイ</t>
    </rPh>
    <rPh sb="122" eb="124">
      <t>ジュウヨウ</t>
    </rPh>
    <rPh sb="125" eb="127">
      <t>ザイゲン</t>
    </rPh>
    <phoneticPr fontId="7"/>
  </si>
  <si>
    <t>非設置</t>
    <rPh sb="0" eb="1">
      <t>ヒ</t>
    </rPh>
    <rPh sb="1" eb="3">
      <t>セッチ</t>
    </rPh>
    <phoneticPr fontId="4"/>
  </si>
  <si>
    <t>緩やかではあるが、人口減少に伴い、料金収入は減少していくと考えられる。下水道施設・管渠の維持管理等には今後も費用が掛かるため、料金収入で賄うことは難しいが、使用料の見直し等適切な経営改善を図っていく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</si>
</sst>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18" fillId="0" borderId="2" xfId="1" applyNumberFormat="1" applyFont="1" applyFill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623360"/>
        <c:axId val="84625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0.11</c:v>
                </c:pt>
                <c:pt idx="1">
                  <c:v>0.05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23360"/>
        <c:axId val="84625280"/>
      </c:lineChart>
      <c:dateAx>
        <c:axId val="84623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625280"/>
        <c:crosses val="autoZero"/>
        <c:auto val="1"/>
        <c:lblOffset val="100"/>
        <c:baseTimeUnit val="years"/>
      </c:dateAx>
      <c:valAx>
        <c:axId val="84625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623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55.74</c:v>
                </c:pt>
                <c:pt idx="1">
                  <c:v>56.78</c:v>
                </c:pt>
                <c:pt idx="2">
                  <c:v>56.68</c:v>
                </c:pt>
                <c:pt idx="3">
                  <c:v>54.59</c:v>
                </c:pt>
                <c:pt idx="4">
                  <c:v>52.71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056768"/>
        <c:axId val="87058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42.31</c:v>
                </c:pt>
                <c:pt idx="1">
                  <c:v>43.65</c:v>
                </c:pt>
                <c:pt idx="2">
                  <c:v>43.58</c:v>
                </c:pt>
                <c:pt idx="3">
                  <c:v>41.35</c:v>
                </c:pt>
                <c:pt idx="4">
                  <c:v>42.9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056768"/>
        <c:axId val="87058688"/>
      </c:lineChart>
      <c:dateAx>
        <c:axId val="87056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058688"/>
        <c:crosses val="autoZero"/>
        <c:auto val="1"/>
        <c:lblOffset val="100"/>
        <c:baseTimeUnit val="years"/>
      </c:dateAx>
      <c:valAx>
        <c:axId val="87058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056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99.01</c:v>
                </c:pt>
                <c:pt idx="1">
                  <c:v>98.98</c:v>
                </c:pt>
                <c:pt idx="2">
                  <c:v>98.95</c:v>
                </c:pt>
                <c:pt idx="3">
                  <c:v>98.95</c:v>
                </c:pt>
                <c:pt idx="4">
                  <c:v>98.93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101440"/>
        <c:axId val="87103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81.3</c:v>
                </c:pt>
                <c:pt idx="1">
                  <c:v>82.2</c:v>
                </c:pt>
                <c:pt idx="2">
                  <c:v>82.35</c:v>
                </c:pt>
                <c:pt idx="3">
                  <c:v>82.9</c:v>
                </c:pt>
                <c:pt idx="4">
                  <c:v>83.5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101440"/>
        <c:axId val="87103360"/>
      </c:lineChart>
      <c:dateAx>
        <c:axId val="8710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103360"/>
        <c:crosses val="autoZero"/>
        <c:auto val="1"/>
        <c:lblOffset val="100"/>
        <c:baseTimeUnit val="years"/>
      </c:dateAx>
      <c:valAx>
        <c:axId val="87103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101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53.72</c:v>
                </c:pt>
                <c:pt idx="1">
                  <c:v>50.06</c:v>
                </c:pt>
                <c:pt idx="2">
                  <c:v>45.48</c:v>
                </c:pt>
                <c:pt idx="3">
                  <c:v>50.83</c:v>
                </c:pt>
                <c:pt idx="4">
                  <c:v>52.9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659584"/>
        <c:axId val="84661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59584"/>
        <c:axId val="84661760"/>
      </c:lineChart>
      <c:dateAx>
        <c:axId val="84659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661760"/>
        <c:crosses val="autoZero"/>
        <c:auto val="1"/>
        <c:lblOffset val="100"/>
        <c:baseTimeUnit val="years"/>
      </c:dateAx>
      <c:valAx>
        <c:axId val="84661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659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387712"/>
        <c:axId val="86418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87712"/>
        <c:axId val="86418560"/>
      </c:lineChart>
      <c:dateAx>
        <c:axId val="86387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418560"/>
        <c:crosses val="autoZero"/>
        <c:auto val="1"/>
        <c:lblOffset val="100"/>
        <c:baseTimeUnit val="years"/>
      </c:dateAx>
      <c:valAx>
        <c:axId val="86418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387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440576"/>
        <c:axId val="86508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440576"/>
        <c:axId val="86508288"/>
      </c:lineChart>
      <c:dateAx>
        <c:axId val="86440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508288"/>
        <c:crosses val="autoZero"/>
        <c:auto val="1"/>
        <c:lblOffset val="100"/>
        <c:baseTimeUnit val="years"/>
      </c:dateAx>
      <c:valAx>
        <c:axId val="86508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4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557056"/>
        <c:axId val="86558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557056"/>
        <c:axId val="86558976"/>
      </c:lineChart>
      <c:dateAx>
        <c:axId val="86557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558976"/>
        <c:crosses val="autoZero"/>
        <c:auto val="1"/>
        <c:lblOffset val="100"/>
        <c:baseTimeUnit val="years"/>
      </c:dateAx>
      <c:valAx>
        <c:axId val="86558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557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864256"/>
        <c:axId val="86866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864256"/>
        <c:axId val="86866176"/>
      </c:lineChart>
      <c:dateAx>
        <c:axId val="86864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866176"/>
        <c:crosses val="autoZero"/>
        <c:auto val="1"/>
        <c:lblOffset val="100"/>
        <c:baseTimeUnit val="years"/>
      </c:dateAx>
      <c:valAx>
        <c:axId val="86866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864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10615.09</c:v>
                </c:pt>
                <c:pt idx="1">
                  <c:v>9494.2099999999991</c:v>
                </c:pt>
                <c:pt idx="2">
                  <c:v>8802.39</c:v>
                </c:pt>
                <c:pt idx="3">
                  <c:v>7735.73</c:v>
                </c:pt>
                <c:pt idx="4">
                  <c:v>6752.48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879616"/>
        <c:axId val="86898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1622.51</c:v>
                </c:pt>
                <c:pt idx="1">
                  <c:v>1569.13</c:v>
                </c:pt>
                <c:pt idx="2">
                  <c:v>1436</c:v>
                </c:pt>
                <c:pt idx="3">
                  <c:v>1434.89</c:v>
                </c:pt>
                <c:pt idx="4">
                  <c:v>1298.9100000000001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879616"/>
        <c:axId val="86898176"/>
      </c:lineChart>
      <c:dateAx>
        <c:axId val="86879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898176"/>
        <c:crosses val="autoZero"/>
        <c:auto val="1"/>
        <c:lblOffset val="100"/>
        <c:baseTimeUnit val="years"/>
      </c:dateAx>
      <c:valAx>
        <c:axId val="86898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879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4.6500000000000004</c:v>
                </c:pt>
                <c:pt idx="1">
                  <c:v>4.3</c:v>
                </c:pt>
                <c:pt idx="2">
                  <c:v>4.28</c:v>
                </c:pt>
                <c:pt idx="3">
                  <c:v>4.41</c:v>
                </c:pt>
                <c:pt idx="4">
                  <c:v>4.8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918656"/>
        <c:axId val="86920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62.83</c:v>
                </c:pt>
                <c:pt idx="1">
                  <c:v>64.63</c:v>
                </c:pt>
                <c:pt idx="2">
                  <c:v>66.56</c:v>
                </c:pt>
                <c:pt idx="3">
                  <c:v>66.22</c:v>
                </c:pt>
                <c:pt idx="4">
                  <c:v>69.87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918656"/>
        <c:axId val="86920576"/>
      </c:lineChart>
      <c:dateAx>
        <c:axId val="86918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920576"/>
        <c:crosses val="autoZero"/>
        <c:auto val="1"/>
        <c:lblOffset val="100"/>
        <c:baseTimeUnit val="years"/>
      </c:dateAx>
      <c:valAx>
        <c:axId val="86920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918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788.86</c:v>
                </c:pt>
                <c:pt idx="1">
                  <c:v>838.4</c:v>
                </c:pt>
                <c:pt idx="2">
                  <c:v>802.34</c:v>
                </c:pt>
                <c:pt idx="3">
                  <c:v>804.05</c:v>
                </c:pt>
                <c:pt idx="4">
                  <c:v>771.87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958848"/>
        <c:axId val="86960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250.43</c:v>
                </c:pt>
                <c:pt idx="1">
                  <c:v>245.75</c:v>
                </c:pt>
                <c:pt idx="2">
                  <c:v>244.29</c:v>
                </c:pt>
                <c:pt idx="3">
                  <c:v>246.72</c:v>
                </c:pt>
                <c:pt idx="4">
                  <c:v>234.96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958848"/>
        <c:axId val="86960768"/>
      </c:lineChart>
      <c:dateAx>
        <c:axId val="86958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960768"/>
        <c:crosses val="autoZero"/>
        <c:auto val="1"/>
        <c:lblOffset val="100"/>
        <c:baseTimeUnit val="years"/>
      </c:dateAx>
      <c:valAx>
        <c:axId val="86960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958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【1,348.09】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【232.54】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80" zoomScaleNormal="80" workbookViewId="0">
      <selection activeCell="P8" sqref="P8:V8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3" t="str">
        <f>データ!H6</f>
        <v>山梨県　丹波山村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特定環境保全公共下水道</v>
      </c>
      <c r="Q8" s="48"/>
      <c r="R8" s="48"/>
      <c r="S8" s="48"/>
      <c r="T8" s="48"/>
      <c r="U8" s="48"/>
      <c r="V8" s="48"/>
      <c r="W8" s="48" t="str">
        <f>データ!L6</f>
        <v>D2</v>
      </c>
      <c r="X8" s="48"/>
      <c r="Y8" s="48"/>
      <c r="Z8" s="48"/>
      <c r="AA8" s="48"/>
      <c r="AB8" s="48"/>
      <c r="AC8" s="48"/>
      <c r="AD8" s="49" t="s">
        <v>124</v>
      </c>
      <c r="AE8" s="49"/>
      <c r="AF8" s="49"/>
      <c r="AG8" s="49"/>
      <c r="AH8" s="49"/>
      <c r="AI8" s="49"/>
      <c r="AJ8" s="49"/>
      <c r="AK8" s="4"/>
      <c r="AL8" s="50">
        <f>データ!S6</f>
        <v>599</v>
      </c>
      <c r="AM8" s="50"/>
      <c r="AN8" s="50"/>
      <c r="AO8" s="50"/>
      <c r="AP8" s="50"/>
      <c r="AQ8" s="50"/>
      <c r="AR8" s="50"/>
      <c r="AS8" s="50"/>
      <c r="AT8" s="45">
        <f>データ!T6</f>
        <v>101.3</v>
      </c>
      <c r="AU8" s="45"/>
      <c r="AV8" s="45"/>
      <c r="AW8" s="45"/>
      <c r="AX8" s="45"/>
      <c r="AY8" s="45"/>
      <c r="AZ8" s="45"/>
      <c r="BA8" s="45"/>
      <c r="BB8" s="45">
        <f>データ!U6</f>
        <v>5.91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96.05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50">
        <f>データ!R6</f>
        <v>1200</v>
      </c>
      <c r="AE10" s="50"/>
      <c r="AF10" s="50"/>
      <c r="AG10" s="50"/>
      <c r="AH10" s="50"/>
      <c r="AI10" s="50"/>
      <c r="AJ10" s="50"/>
      <c r="AK10" s="2"/>
      <c r="AL10" s="50">
        <f>データ!V6</f>
        <v>560</v>
      </c>
      <c r="AM10" s="50"/>
      <c r="AN10" s="50"/>
      <c r="AO10" s="50"/>
      <c r="AP10" s="50"/>
      <c r="AQ10" s="50"/>
      <c r="AR10" s="50"/>
      <c r="AS10" s="50"/>
      <c r="AT10" s="45">
        <f>データ!W6</f>
        <v>0.35</v>
      </c>
      <c r="AU10" s="45"/>
      <c r="AV10" s="45"/>
      <c r="AW10" s="45"/>
      <c r="AX10" s="45"/>
      <c r="AY10" s="45"/>
      <c r="AZ10" s="45"/>
      <c r="BA10" s="45"/>
      <c r="BB10" s="45">
        <f>データ!X6</f>
        <v>1600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125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122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15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15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15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76" t="s">
        <v>123</v>
      </c>
      <c r="BM66" s="77"/>
      <c r="BN66" s="77"/>
      <c r="BO66" s="77"/>
      <c r="BP66" s="77"/>
      <c r="BQ66" s="77"/>
      <c r="BR66" s="77"/>
      <c r="BS66" s="77"/>
      <c r="BT66" s="77"/>
      <c r="BU66" s="77"/>
      <c r="BV66" s="77"/>
      <c r="BW66" s="77"/>
      <c r="BX66" s="77"/>
      <c r="BY66" s="77"/>
      <c r="BZ66" s="78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76"/>
      <c r="BM67" s="77"/>
      <c r="BN67" s="77"/>
      <c r="BO67" s="77"/>
      <c r="BP67" s="77"/>
      <c r="BQ67" s="77"/>
      <c r="BR67" s="77"/>
      <c r="BS67" s="77"/>
      <c r="BT67" s="77"/>
      <c r="BU67" s="77"/>
      <c r="BV67" s="77"/>
      <c r="BW67" s="77"/>
      <c r="BX67" s="77"/>
      <c r="BY67" s="77"/>
      <c r="BZ67" s="78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76"/>
      <c r="BM68" s="77"/>
      <c r="BN68" s="77"/>
      <c r="BO68" s="77"/>
      <c r="BP68" s="77"/>
      <c r="BQ68" s="77"/>
      <c r="BR68" s="77"/>
      <c r="BS68" s="77"/>
      <c r="BT68" s="77"/>
      <c r="BU68" s="77"/>
      <c r="BV68" s="77"/>
      <c r="BW68" s="77"/>
      <c r="BX68" s="77"/>
      <c r="BY68" s="77"/>
      <c r="BZ68" s="78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76"/>
      <c r="BM69" s="77"/>
      <c r="BN69" s="77"/>
      <c r="BO69" s="77"/>
      <c r="BP69" s="77"/>
      <c r="BQ69" s="77"/>
      <c r="BR69" s="77"/>
      <c r="BS69" s="77"/>
      <c r="BT69" s="77"/>
      <c r="BU69" s="77"/>
      <c r="BV69" s="77"/>
      <c r="BW69" s="77"/>
      <c r="BX69" s="77"/>
      <c r="BY69" s="77"/>
      <c r="BZ69" s="78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76"/>
      <c r="BM70" s="77"/>
      <c r="BN70" s="77"/>
      <c r="BO70" s="77"/>
      <c r="BP70" s="77"/>
      <c r="BQ70" s="77"/>
      <c r="BR70" s="77"/>
      <c r="BS70" s="77"/>
      <c r="BT70" s="77"/>
      <c r="BU70" s="77"/>
      <c r="BV70" s="77"/>
      <c r="BW70" s="77"/>
      <c r="BX70" s="77"/>
      <c r="BY70" s="77"/>
      <c r="BZ70" s="78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76"/>
      <c r="BM71" s="77"/>
      <c r="BN71" s="77"/>
      <c r="BO71" s="77"/>
      <c r="BP71" s="77"/>
      <c r="BQ71" s="77"/>
      <c r="BR71" s="77"/>
      <c r="BS71" s="77"/>
      <c r="BT71" s="77"/>
      <c r="BU71" s="77"/>
      <c r="BV71" s="77"/>
      <c r="BW71" s="77"/>
      <c r="BX71" s="77"/>
      <c r="BY71" s="77"/>
      <c r="BZ71" s="78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76"/>
      <c r="BM72" s="77"/>
      <c r="BN72" s="77"/>
      <c r="BO72" s="77"/>
      <c r="BP72" s="77"/>
      <c r="BQ72" s="77"/>
      <c r="BR72" s="77"/>
      <c r="BS72" s="77"/>
      <c r="BT72" s="77"/>
      <c r="BU72" s="77"/>
      <c r="BV72" s="77"/>
      <c r="BW72" s="77"/>
      <c r="BX72" s="77"/>
      <c r="BY72" s="77"/>
      <c r="BZ72" s="78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76"/>
      <c r="BM73" s="77"/>
      <c r="BN73" s="77"/>
      <c r="BO73" s="77"/>
      <c r="BP73" s="77"/>
      <c r="BQ73" s="77"/>
      <c r="BR73" s="77"/>
      <c r="BS73" s="77"/>
      <c r="BT73" s="77"/>
      <c r="BU73" s="77"/>
      <c r="BV73" s="77"/>
      <c r="BW73" s="77"/>
      <c r="BX73" s="77"/>
      <c r="BY73" s="77"/>
      <c r="BZ73" s="78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76"/>
      <c r="BM74" s="77"/>
      <c r="BN74" s="77"/>
      <c r="BO74" s="77"/>
      <c r="BP74" s="77"/>
      <c r="BQ74" s="77"/>
      <c r="BR74" s="77"/>
      <c r="BS74" s="77"/>
      <c r="BT74" s="77"/>
      <c r="BU74" s="77"/>
      <c r="BV74" s="77"/>
      <c r="BW74" s="77"/>
      <c r="BX74" s="77"/>
      <c r="BY74" s="77"/>
      <c r="BZ74" s="78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76"/>
      <c r="BM75" s="77"/>
      <c r="BN75" s="77"/>
      <c r="BO75" s="77"/>
      <c r="BP75" s="77"/>
      <c r="BQ75" s="77"/>
      <c r="BR75" s="77"/>
      <c r="BS75" s="77"/>
      <c r="BT75" s="77"/>
      <c r="BU75" s="77"/>
      <c r="BV75" s="77"/>
      <c r="BW75" s="77"/>
      <c r="BX75" s="77"/>
      <c r="BY75" s="77"/>
      <c r="BZ75" s="78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76"/>
      <c r="BM76" s="77"/>
      <c r="BN76" s="77"/>
      <c r="BO76" s="77"/>
      <c r="BP76" s="77"/>
      <c r="BQ76" s="77"/>
      <c r="BR76" s="77"/>
      <c r="BS76" s="77"/>
      <c r="BT76" s="77"/>
      <c r="BU76" s="77"/>
      <c r="BV76" s="77"/>
      <c r="BW76" s="77"/>
      <c r="BX76" s="77"/>
      <c r="BY76" s="77"/>
      <c r="BZ76" s="78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76"/>
      <c r="BM77" s="77"/>
      <c r="BN77" s="77"/>
      <c r="BO77" s="77"/>
      <c r="BP77" s="77"/>
      <c r="BQ77" s="77"/>
      <c r="BR77" s="77"/>
      <c r="BS77" s="77"/>
      <c r="BT77" s="77"/>
      <c r="BU77" s="77"/>
      <c r="BV77" s="77"/>
      <c r="BW77" s="77"/>
      <c r="BX77" s="77"/>
      <c r="BY77" s="77"/>
      <c r="BZ77" s="78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76"/>
      <c r="BM78" s="77"/>
      <c r="BN78" s="77"/>
      <c r="BO78" s="77"/>
      <c r="BP78" s="77"/>
      <c r="BQ78" s="77"/>
      <c r="BR78" s="77"/>
      <c r="BS78" s="77"/>
      <c r="BT78" s="77"/>
      <c r="BU78" s="77"/>
      <c r="BV78" s="77"/>
      <c r="BW78" s="77"/>
      <c r="BX78" s="77"/>
      <c r="BY78" s="77"/>
      <c r="BZ78" s="78"/>
    </row>
    <row r="79" spans="1:78" ht="13.5" customHeight="1" x14ac:dyDescent="0.15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76"/>
      <c r="BM79" s="77"/>
      <c r="BN79" s="77"/>
      <c r="BO79" s="77"/>
      <c r="BP79" s="77"/>
      <c r="BQ79" s="77"/>
      <c r="BR79" s="77"/>
      <c r="BS79" s="77"/>
      <c r="BT79" s="77"/>
      <c r="BU79" s="77"/>
      <c r="BV79" s="77"/>
      <c r="BW79" s="77"/>
      <c r="BX79" s="77"/>
      <c r="BY79" s="77"/>
      <c r="BZ79" s="78"/>
    </row>
    <row r="80" spans="1:78" ht="13.5" customHeight="1" x14ac:dyDescent="0.15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76"/>
      <c r="BM80" s="77"/>
      <c r="BN80" s="77"/>
      <c r="BO80" s="77"/>
      <c r="BP80" s="77"/>
      <c r="BQ80" s="77"/>
      <c r="BR80" s="77"/>
      <c r="BS80" s="77"/>
      <c r="BT80" s="77"/>
      <c r="BU80" s="77"/>
      <c r="BV80" s="77"/>
      <c r="BW80" s="77"/>
      <c r="BX80" s="77"/>
      <c r="BY80" s="77"/>
      <c r="BZ80" s="78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76"/>
      <c r="BM81" s="77"/>
      <c r="BN81" s="77"/>
      <c r="BO81" s="77"/>
      <c r="BP81" s="77"/>
      <c r="BQ81" s="77"/>
      <c r="BR81" s="77"/>
      <c r="BS81" s="77"/>
      <c r="BT81" s="77"/>
      <c r="BU81" s="77"/>
      <c r="BV81" s="77"/>
      <c r="BW81" s="77"/>
      <c r="BX81" s="77"/>
      <c r="BY81" s="77"/>
      <c r="BZ81" s="78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【1,348.09】</v>
      </c>
      <c r="I86" s="26" t="str">
        <f>データ!CA6</f>
        <v>【69.80】</v>
      </c>
      <c r="J86" s="26" t="str">
        <f>データ!CL6</f>
        <v>【232.54】</v>
      </c>
      <c r="K86" s="26" t="str">
        <f>データ!CW6</f>
        <v>【42.17】</v>
      </c>
      <c r="L86" s="26" t="str">
        <f>データ!DH6</f>
        <v>【82.30】</v>
      </c>
      <c r="M86" s="26" t="s">
        <v>56</v>
      </c>
      <c r="N86" s="26" t="s">
        <v>56</v>
      </c>
      <c r="O86" s="26" t="str">
        <f>データ!EO6</f>
        <v>【0.09】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83" t="s">
        <v>66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/>
      <c r="Y3" s="89" t="s">
        <v>67</v>
      </c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 t="s">
        <v>68</v>
      </c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</row>
    <row r="4" spans="1:145" x14ac:dyDescent="0.15">
      <c r="A4" s="28" t="s">
        <v>69</v>
      </c>
      <c r="B4" s="30"/>
      <c r="C4" s="30"/>
      <c r="D4" s="30"/>
      <c r="E4" s="30"/>
      <c r="F4" s="30"/>
      <c r="G4" s="30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8"/>
      <c r="Y4" s="82" t="s">
        <v>70</v>
      </c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 t="s">
        <v>71</v>
      </c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 t="s">
        <v>72</v>
      </c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 t="s">
        <v>73</v>
      </c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 t="s">
        <v>74</v>
      </c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 t="s">
        <v>75</v>
      </c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 t="s">
        <v>76</v>
      </c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 t="s">
        <v>77</v>
      </c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 t="s">
        <v>78</v>
      </c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 t="s">
        <v>79</v>
      </c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 t="s">
        <v>80</v>
      </c>
      <c r="EF4" s="82"/>
      <c r="EG4" s="82"/>
      <c r="EH4" s="82"/>
      <c r="EI4" s="82"/>
      <c r="EJ4" s="82"/>
      <c r="EK4" s="82"/>
      <c r="EL4" s="82"/>
      <c r="EM4" s="82"/>
      <c r="EN4" s="82"/>
      <c r="EO4" s="82"/>
    </row>
    <row r="5" spans="1:145" x14ac:dyDescent="0.1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 x14ac:dyDescent="0.15">
      <c r="A6" s="28" t="s">
        <v>109</v>
      </c>
      <c r="B6" s="33">
        <f>B7</f>
        <v>2016</v>
      </c>
      <c r="C6" s="33">
        <f t="shared" ref="C6:X6" si="3">C7</f>
        <v>194433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山梨県　丹波山村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96.05</v>
      </c>
      <c r="Q6" s="34">
        <f t="shared" si="3"/>
        <v>100</v>
      </c>
      <c r="R6" s="34">
        <f t="shared" si="3"/>
        <v>1200</v>
      </c>
      <c r="S6" s="34">
        <f t="shared" si="3"/>
        <v>599</v>
      </c>
      <c r="T6" s="34">
        <f t="shared" si="3"/>
        <v>101.3</v>
      </c>
      <c r="U6" s="34">
        <f t="shared" si="3"/>
        <v>5.91</v>
      </c>
      <c r="V6" s="34">
        <f t="shared" si="3"/>
        <v>560</v>
      </c>
      <c r="W6" s="34">
        <f t="shared" si="3"/>
        <v>0.35</v>
      </c>
      <c r="X6" s="34">
        <f t="shared" si="3"/>
        <v>1600</v>
      </c>
      <c r="Y6" s="35">
        <f>IF(Y7="",NA(),Y7)</f>
        <v>53.72</v>
      </c>
      <c r="Z6" s="35">
        <f t="shared" ref="Z6:AH6" si="4">IF(Z7="",NA(),Z7)</f>
        <v>50.06</v>
      </c>
      <c r="AA6" s="35">
        <f t="shared" si="4"/>
        <v>45.48</v>
      </c>
      <c r="AB6" s="35">
        <f t="shared" si="4"/>
        <v>50.83</v>
      </c>
      <c r="AC6" s="35">
        <f t="shared" si="4"/>
        <v>52.9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10615.09</v>
      </c>
      <c r="BG6" s="35">
        <f t="shared" ref="BG6:BO6" si="7">IF(BG7="",NA(),BG7)</f>
        <v>9494.2099999999991</v>
      </c>
      <c r="BH6" s="35">
        <f t="shared" si="7"/>
        <v>8802.39</v>
      </c>
      <c r="BI6" s="35">
        <f t="shared" si="7"/>
        <v>7735.73</v>
      </c>
      <c r="BJ6" s="35">
        <f t="shared" si="7"/>
        <v>6752.48</v>
      </c>
      <c r="BK6" s="35">
        <f t="shared" si="7"/>
        <v>1622.51</v>
      </c>
      <c r="BL6" s="35">
        <f t="shared" si="7"/>
        <v>1569.13</v>
      </c>
      <c r="BM6" s="35">
        <f t="shared" si="7"/>
        <v>1436</v>
      </c>
      <c r="BN6" s="35">
        <f t="shared" si="7"/>
        <v>1434.89</v>
      </c>
      <c r="BO6" s="35">
        <f t="shared" si="7"/>
        <v>1298.9100000000001</v>
      </c>
      <c r="BP6" s="34" t="str">
        <f>IF(BP7="","",IF(BP7="-","【-】","【"&amp;SUBSTITUTE(TEXT(BP7,"#,##0.00"),"-","△")&amp;"】"))</f>
        <v>【1,348.09】</v>
      </c>
      <c r="BQ6" s="35">
        <f>IF(BQ7="",NA(),BQ7)</f>
        <v>4.6500000000000004</v>
      </c>
      <c r="BR6" s="35">
        <f t="shared" ref="BR6:BZ6" si="8">IF(BR7="",NA(),BR7)</f>
        <v>4.3</v>
      </c>
      <c r="BS6" s="35">
        <f t="shared" si="8"/>
        <v>4.28</v>
      </c>
      <c r="BT6" s="35">
        <f t="shared" si="8"/>
        <v>4.41</v>
      </c>
      <c r="BU6" s="35">
        <f t="shared" si="8"/>
        <v>4.8</v>
      </c>
      <c r="BV6" s="35">
        <f t="shared" si="8"/>
        <v>62.83</v>
      </c>
      <c r="BW6" s="35">
        <f t="shared" si="8"/>
        <v>64.63</v>
      </c>
      <c r="BX6" s="35">
        <f t="shared" si="8"/>
        <v>66.56</v>
      </c>
      <c r="BY6" s="35">
        <f t="shared" si="8"/>
        <v>66.22</v>
      </c>
      <c r="BZ6" s="35">
        <f t="shared" si="8"/>
        <v>69.87</v>
      </c>
      <c r="CA6" s="34" t="str">
        <f>IF(CA7="","",IF(CA7="-","【-】","【"&amp;SUBSTITUTE(TEXT(CA7,"#,##0.00"),"-","△")&amp;"】"))</f>
        <v>【69.80】</v>
      </c>
      <c r="CB6" s="35">
        <f>IF(CB7="",NA(),CB7)</f>
        <v>788.86</v>
      </c>
      <c r="CC6" s="35">
        <f t="shared" ref="CC6:CK6" si="9">IF(CC7="",NA(),CC7)</f>
        <v>838.4</v>
      </c>
      <c r="CD6" s="35">
        <f t="shared" si="9"/>
        <v>802.34</v>
      </c>
      <c r="CE6" s="35">
        <f t="shared" si="9"/>
        <v>804.05</v>
      </c>
      <c r="CF6" s="35">
        <f t="shared" si="9"/>
        <v>771.87</v>
      </c>
      <c r="CG6" s="35">
        <f t="shared" si="9"/>
        <v>250.43</v>
      </c>
      <c r="CH6" s="35">
        <f t="shared" si="9"/>
        <v>245.75</v>
      </c>
      <c r="CI6" s="35">
        <f t="shared" si="9"/>
        <v>244.29</v>
      </c>
      <c r="CJ6" s="35">
        <f t="shared" si="9"/>
        <v>246.72</v>
      </c>
      <c r="CK6" s="35">
        <f t="shared" si="9"/>
        <v>234.96</v>
      </c>
      <c r="CL6" s="34" t="str">
        <f>IF(CL7="","",IF(CL7="-","【-】","【"&amp;SUBSTITUTE(TEXT(CL7,"#,##0.00"),"-","△")&amp;"】"))</f>
        <v>【232.54】</v>
      </c>
      <c r="CM6" s="35">
        <f>IF(CM7="",NA(),CM7)</f>
        <v>55.74</v>
      </c>
      <c r="CN6" s="35">
        <f t="shared" ref="CN6:CV6" si="10">IF(CN7="",NA(),CN7)</f>
        <v>56.78</v>
      </c>
      <c r="CO6" s="35">
        <f t="shared" si="10"/>
        <v>56.68</v>
      </c>
      <c r="CP6" s="35">
        <f t="shared" si="10"/>
        <v>54.59</v>
      </c>
      <c r="CQ6" s="35">
        <f t="shared" si="10"/>
        <v>52.71</v>
      </c>
      <c r="CR6" s="35">
        <f t="shared" si="10"/>
        <v>42.31</v>
      </c>
      <c r="CS6" s="35">
        <f t="shared" si="10"/>
        <v>43.65</v>
      </c>
      <c r="CT6" s="35">
        <f t="shared" si="10"/>
        <v>43.58</v>
      </c>
      <c r="CU6" s="35">
        <f t="shared" si="10"/>
        <v>41.35</v>
      </c>
      <c r="CV6" s="35">
        <f t="shared" si="10"/>
        <v>42.9</v>
      </c>
      <c r="CW6" s="34" t="str">
        <f>IF(CW7="","",IF(CW7="-","【-】","【"&amp;SUBSTITUTE(TEXT(CW7,"#,##0.00"),"-","△")&amp;"】"))</f>
        <v>【42.17】</v>
      </c>
      <c r="CX6" s="35">
        <f>IF(CX7="",NA(),CX7)</f>
        <v>99.01</v>
      </c>
      <c r="CY6" s="35">
        <f t="shared" ref="CY6:DG6" si="11">IF(CY7="",NA(),CY7)</f>
        <v>98.98</v>
      </c>
      <c r="CZ6" s="35">
        <f t="shared" si="11"/>
        <v>98.95</v>
      </c>
      <c r="DA6" s="35">
        <f t="shared" si="11"/>
        <v>98.95</v>
      </c>
      <c r="DB6" s="35">
        <f t="shared" si="11"/>
        <v>98.93</v>
      </c>
      <c r="DC6" s="35">
        <f t="shared" si="11"/>
        <v>81.3</v>
      </c>
      <c r="DD6" s="35">
        <f t="shared" si="11"/>
        <v>82.2</v>
      </c>
      <c r="DE6" s="35">
        <f t="shared" si="11"/>
        <v>82.35</v>
      </c>
      <c r="DF6" s="35">
        <f t="shared" si="11"/>
        <v>82.9</v>
      </c>
      <c r="DG6" s="35">
        <f t="shared" si="11"/>
        <v>83.5</v>
      </c>
      <c r="DH6" s="34" t="str">
        <f>IF(DH7="","",IF(DH7="-","【-】","【"&amp;SUBSTITUTE(TEXT(DH7,"#,##0.00"),"-","△")&amp;"】"))</f>
        <v>【82.30】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0.11</v>
      </c>
      <c r="EK6" s="35">
        <f t="shared" si="14"/>
        <v>0.05</v>
      </c>
      <c r="EL6" s="35">
        <f t="shared" si="14"/>
        <v>0.04</v>
      </c>
      <c r="EM6" s="35">
        <f t="shared" si="14"/>
        <v>7.0000000000000007E-2</v>
      </c>
      <c r="EN6" s="35">
        <f t="shared" si="14"/>
        <v>0.09</v>
      </c>
      <c r="EO6" s="34" t="str">
        <f>IF(EO7="","",IF(EO7="-","【-】","【"&amp;SUBSTITUTE(TEXT(EO7,"#,##0.00"),"-","△")&amp;"】"))</f>
        <v>【0.09】</v>
      </c>
    </row>
    <row r="7" spans="1:145" s="36" customFormat="1" x14ac:dyDescent="0.15">
      <c r="A7" s="28"/>
      <c r="B7" s="37">
        <v>2016</v>
      </c>
      <c r="C7" s="37">
        <v>194433</v>
      </c>
      <c r="D7" s="37">
        <v>47</v>
      </c>
      <c r="E7" s="37">
        <v>17</v>
      </c>
      <c r="F7" s="37">
        <v>4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96.05</v>
      </c>
      <c r="Q7" s="38">
        <v>100</v>
      </c>
      <c r="R7" s="38">
        <v>1200</v>
      </c>
      <c r="S7" s="38">
        <v>599</v>
      </c>
      <c r="T7" s="38">
        <v>101.3</v>
      </c>
      <c r="U7" s="38">
        <v>5.91</v>
      </c>
      <c r="V7" s="38">
        <v>560</v>
      </c>
      <c r="W7" s="38">
        <v>0.35</v>
      </c>
      <c r="X7" s="38">
        <v>1600</v>
      </c>
      <c r="Y7" s="38">
        <v>53.72</v>
      </c>
      <c r="Z7" s="38">
        <v>50.06</v>
      </c>
      <c r="AA7" s="38">
        <v>45.48</v>
      </c>
      <c r="AB7" s="38">
        <v>50.83</v>
      </c>
      <c r="AC7" s="38">
        <v>52.9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10615.09</v>
      </c>
      <c r="BG7" s="38">
        <v>9494.2099999999991</v>
      </c>
      <c r="BH7" s="38">
        <v>8802.39</v>
      </c>
      <c r="BI7" s="38">
        <v>7735.73</v>
      </c>
      <c r="BJ7" s="38">
        <v>6752.48</v>
      </c>
      <c r="BK7" s="38">
        <v>1622.51</v>
      </c>
      <c r="BL7" s="38">
        <v>1569.13</v>
      </c>
      <c r="BM7" s="38">
        <v>1436</v>
      </c>
      <c r="BN7" s="38">
        <v>1434.89</v>
      </c>
      <c r="BO7" s="38">
        <v>1298.9100000000001</v>
      </c>
      <c r="BP7" s="38">
        <v>1348.09</v>
      </c>
      <c r="BQ7" s="38">
        <v>4.6500000000000004</v>
      </c>
      <c r="BR7" s="38">
        <v>4.3</v>
      </c>
      <c r="BS7" s="38">
        <v>4.28</v>
      </c>
      <c r="BT7" s="38">
        <v>4.41</v>
      </c>
      <c r="BU7" s="38">
        <v>4.8</v>
      </c>
      <c r="BV7" s="38">
        <v>62.83</v>
      </c>
      <c r="BW7" s="38">
        <v>64.63</v>
      </c>
      <c r="BX7" s="38">
        <v>66.56</v>
      </c>
      <c r="BY7" s="38">
        <v>66.22</v>
      </c>
      <c r="BZ7" s="38">
        <v>69.87</v>
      </c>
      <c r="CA7" s="38">
        <v>69.8</v>
      </c>
      <c r="CB7" s="38">
        <v>788.86</v>
      </c>
      <c r="CC7" s="38">
        <v>838.4</v>
      </c>
      <c r="CD7" s="38">
        <v>802.34</v>
      </c>
      <c r="CE7" s="38">
        <v>804.05</v>
      </c>
      <c r="CF7" s="38">
        <v>771.87</v>
      </c>
      <c r="CG7" s="38">
        <v>250.43</v>
      </c>
      <c r="CH7" s="38">
        <v>245.75</v>
      </c>
      <c r="CI7" s="38">
        <v>244.29</v>
      </c>
      <c r="CJ7" s="38">
        <v>246.72</v>
      </c>
      <c r="CK7" s="38">
        <v>234.96</v>
      </c>
      <c r="CL7" s="38">
        <v>232.54</v>
      </c>
      <c r="CM7" s="38">
        <v>55.74</v>
      </c>
      <c r="CN7" s="38">
        <v>56.78</v>
      </c>
      <c r="CO7" s="38">
        <v>56.68</v>
      </c>
      <c r="CP7" s="38">
        <v>54.59</v>
      </c>
      <c r="CQ7" s="38">
        <v>52.71</v>
      </c>
      <c r="CR7" s="38">
        <v>42.31</v>
      </c>
      <c r="CS7" s="38">
        <v>43.65</v>
      </c>
      <c r="CT7" s="38">
        <v>43.58</v>
      </c>
      <c r="CU7" s="38">
        <v>41.35</v>
      </c>
      <c r="CV7" s="38">
        <v>42.9</v>
      </c>
      <c r="CW7" s="38">
        <v>42.17</v>
      </c>
      <c r="CX7" s="38">
        <v>99.01</v>
      </c>
      <c r="CY7" s="38">
        <v>98.98</v>
      </c>
      <c r="CZ7" s="38">
        <v>98.95</v>
      </c>
      <c r="DA7" s="38">
        <v>98.95</v>
      </c>
      <c r="DB7" s="38">
        <v>98.93</v>
      </c>
      <c r="DC7" s="38">
        <v>81.3</v>
      </c>
      <c r="DD7" s="38">
        <v>82.2</v>
      </c>
      <c r="DE7" s="38">
        <v>82.35</v>
      </c>
      <c r="DF7" s="38">
        <v>82.9</v>
      </c>
      <c r="DG7" s="38">
        <v>83.5</v>
      </c>
      <c r="DH7" s="38">
        <v>82.3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0.11</v>
      </c>
      <c r="EK7" s="38">
        <v>0.05</v>
      </c>
      <c r="EL7" s="38">
        <v>0.04</v>
      </c>
      <c r="EM7" s="38">
        <v>7.0000000000000007E-2</v>
      </c>
      <c r="EN7" s="38">
        <v>0.09</v>
      </c>
      <c r="EO7" s="38">
        <v>0.09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hbis</cp:lastModifiedBy>
  <dcterms:created xsi:type="dcterms:W3CDTF">2017-12-25T02:19:08Z</dcterms:created>
  <dcterms:modified xsi:type="dcterms:W3CDTF">2018-02-27T04:51:40Z</dcterms:modified>
</cp:coreProperties>
</file>